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"/>
    </mc:Choice>
  </mc:AlternateContent>
  <bookViews>
    <workbookView xWindow="0" yWindow="0" windowWidth="28800" windowHeight="11835"/>
  </bookViews>
  <sheets>
    <sheet name="SAL 61" sheetId="4" r:id="rId1"/>
    <sheet name="SAL 51" sheetId="3" r:id="rId2"/>
    <sheet name="MAT 61" sheetId="2" r:id="rId3"/>
    <sheet name="MAT 51" sheetId="1" r:id="rId4"/>
    <sheet name="59.17" sheetId="5" r:id="rId5"/>
  </sheets>
  <definedNames>
    <definedName name="_xlnm.Print_Area" localSheetId="3">'MAT 51'!$C$1:$G$30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F78" i="4"/>
  <c r="F75" i="4"/>
  <c r="F72" i="4"/>
  <c r="F69" i="4"/>
  <c r="F65" i="4"/>
  <c r="F61" i="4"/>
  <c r="F58" i="4"/>
  <c r="F54" i="4"/>
  <c r="F48" i="4"/>
  <c r="F43" i="4"/>
  <c r="F39" i="4"/>
  <c r="F34" i="4"/>
  <c r="F26" i="4"/>
  <c r="F23" i="4"/>
  <c r="F20" i="4"/>
  <c r="F17" i="4"/>
  <c r="F14" i="4"/>
  <c r="F79" i="4" s="1"/>
  <c r="F76" i="3"/>
  <c r="F72" i="3"/>
  <c r="F68" i="3"/>
  <c r="F64" i="3"/>
  <c r="F60" i="3"/>
  <c r="F56" i="3"/>
  <c r="F52" i="3"/>
  <c r="F47" i="3"/>
  <c r="F42" i="3"/>
  <c r="F36" i="3"/>
  <c r="F29" i="3"/>
  <c r="F24" i="3"/>
  <c r="F20" i="3"/>
  <c r="F16" i="3"/>
  <c r="F77" i="3" s="1"/>
  <c r="F22" i="2"/>
  <c r="A9" i="2"/>
  <c r="H29" i="1"/>
</calcChain>
</file>

<file path=xl/comments1.xml><?xml version="1.0" encoding="utf-8"?>
<comments xmlns="http://schemas.openxmlformats.org/spreadsheetml/2006/main">
  <authors>
    <author>Statia1</author>
  </authors>
  <commentList>
    <comment ref="F79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<sst xmlns="http://schemas.openxmlformats.org/spreadsheetml/2006/main" count="317" uniqueCount="185">
  <si>
    <t>INSTITUTIA PREFECTULUI - JUDETUL GALATI</t>
  </si>
  <si>
    <t xml:space="preserve">CAP 51 01 "AUTORITATI PUBLICE SI ACTIUNI EXTERNE" TITLUL II </t>
  </si>
  <si>
    <t>01-29.02.2020</t>
  </si>
  <si>
    <t>Nr. crt</t>
  </si>
  <si>
    <t>DATA</t>
  </si>
  <si>
    <t>ORDIN DE PLATA/ CEC/ FOAIE DE VARSAMANT</t>
  </si>
  <si>
    <t>FURNIZOR/BENEFICIAR</t>
  </si>
  <si>
    <t xml:space="preserve">FACTURA            </t>
  </si>
  <si>
    <t>SUMA</t>
  </si>
  <si>
    <t>10.02.2020</t>
  </si>
  <si>
    <t xml:space="preserve">Myosotis </t>
  </si>
  <si>
    <t>prestari servicii curatenie</t>
  </si>
  <si>
    <t xml:space="preserve">Digising Sa </t>
  </si>
  <si>
    <t>semnatura electronica</t>
  </si>
  <si>
    <t>deplasari</t>
  </si>
  <si>
    <t>transport deplasari</t>
  </si>
  <si>
    <t>11.02.2020</t>
  </si>
  <si>
    <t>Umbach Srl</t>
  </si>
  <si>
    <t xml:space="preserve">stampila </t>
  </si>
  <si>
    <t>Ecosal SA</t>
  </si>
  <si>
    <t>Salubritate</t>
  </si>
  <si>
    <t>Prohigienic</t>
  </si>
  <si>
    <t>materiale sanitare de protectie</t>
  </si>
  <si>
    <t>Selgros</t>
  </si>
  <si>
    <t>cheltuieli de protocol</t>
  </si>
  <si>
    <t>14.02.2020</t>
  </si>
  <si>
    <t xml:space="preserve">Calorgal SA </t>
  </si>
  <si>
    <t>energie termica</t>
  </si>
  <si>
    <t xml:space="preserve">Psifios </t>
  </si>
  <si>
    <t>19.02.2020</t>
  </si>
  <si>
    <t>24.02.2020</t>
  </si>
  <si>
    <t xml:space="preserve">SC Apa Canal SA </t>
  </si>
  <si>
    <t xml:space="preserve">consum apa </t>
  </si>
  <si>
    <t>Tinmar Energy</t>
  </si>
  <si>
    <t>energie electrica</t>
  </si>
  <si>
    <t xml:space="preserve">Selgros </t>
  </si>
  <si>
    <t>25.02.2020</t>
  </si>
  <si>
    <t>Sobis Solutions</t>
  </si>
  <si>
    <t>prestari servicii cf.contract</t>
  </si>
  <si>
    <t>Telekom</t>
  </si>
  <si>
    <t>ab.conv.telefonie fixa</t>
  </si>
  <si>
    <t>28.02.2020</t>
  </si>
  <si>
    <t>La Fantana</t>
  </si>
  <si>
    <t xml:space="preserve">abonament purificator </t>
  </si>
  <si>
    <t>UPC</t>
  </si>
  <si>
    <t>abonament UPC</t>
  </si>
  <si>
    <t>Compania de Informatica Neamt</t>
  </si>
  <si>
    <t>abonamen LEX</t>
  </si>
  <si>
    <t>TOTAL</t>
  </si>
  <si>
    <t>INSTITUTIA PREFECTULUI JUDETUL-GALATI</t>
  </si>
  <si>
    <t>CAP 61 01 " ORDINE PUBLICA SI SIGURANTA NATIONALA" TITL. 20 "BUNURI SI SERVICII"</t>
  </si>
  <si>
    <t xml:space="preserve">perioada </t>
  </si>
  <si>
    <t>01.02-29.02.2020</t>
  </si>
  <si>
    <t>Nr.crt</t>
  </si>
  <si>
    <t>Psifios Galati</t>
  </si>
  <si>
    <t xml:space="preserve">prestari servicii curatenie </t>
  </si>
  <si>
    <t>I.P.J Galati</t>
  </si>
  <si>
    <t>conv.tel.</t>
  </si>
  <si>
    <t>18.02.2020</t>
  </si>
  <si>
    <t xml:space="preserve">matreriale sanitare de protectie </t>
  </si>
  <si>
    <t>14.02.2020; 25.02.2020; 27.02.2020</t>
  </si>
  <si>
    <t>118;154;173</t>
  </si>
  <si>
    <t>I.P.J.Galati</t>
  </si>
  <si>
    <t>incalzit, iluminat</t>
  </si>
  <si>
    <t>Pro Higienic</t>
  </si>
  <si>
    <t xml:space="preserve">materialesanitare de protectie </t>
  </si>
  <si>
    <t>SC Dolexcom SRL</t>
  </si>
  <si>
    <t xml:space="preserve">rechizite </t>
  </si>
  <si>
    <t xml:space="preserve">Umbach Tech </t>
  </si>
  <si>
    <t xml:space="preserve">stampile </t>
  </si>
  <si>
    <t>New Solutions Center</t>
  </si>
  <si>
    <t xml:space="preserve">materiale si prestari servicii </t>
  </si>
  <si>
    <t xml:space="preserve">Rompetrol </t>
  </si>
  <si>
    <t>carburanti</t>
  </si>
  <si>
    <t>Andan Impex</t>
  </si>
  <si>
    <t xml:space="preserve">alte bunuri si servicii </t>
  </si>
  <si>
    <t>decont</t>
  </si>
  <si>
    <t>Security Pec</t>
  </si>
  <si>
    <t>apa canal salubritate</t>
  </si>
  <si>
    <t>conv.tel.fixa</t>
  </si>
  <si>
    <t>INSTITUTIA PREFECTULUI-JUDETUL GALATI</t>
  </si>
  <si>
    <t xml:space="preserve">CAP 51 01 "AUTORITATI PUBLICE SI ACTIUNI EXTERNE" </t>
  </si>
  <si>
    <t>TITLUL  I  "CHELTUIELI DE PERSONAL"</t>
  </si>
  <si>
    <t>perioada:</t>
  </si>
  <si>
    <t>01.02.2020-29.02.2020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</si>
  <si>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</si>
  <si>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</si>
  <si>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</si>
  <si>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</si>
  <si>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</si>
  <si>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</si>
  <si>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</si>
  <si>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februarie</t>
  </si>
  <si>
    <t>salarii card ianuarie 2020</t>
  </si>
  <si>
    <t>numerar+contributii salarii</t>
  </si>
  <si>
    <t>Total 10.01.01</t>
  </si>
  <si>
    <t>Subtotal 10.01.05</t>
  </si>
  <si>
    <t>10.01.05</t>
  </si>
  <si>
    <t xml:space="preserve">alimentare card   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</si>
  <si>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</si>
  <si>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</si>
  <si>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</si>
  <si>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</si>
  <si>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</si>
  <si>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</si>
  <si>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</si>
  <si>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</si>
  <si>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10.01.13.01</t>
  </si>
  <si>
    <t>diurna</t>
  </si>
  <si>
    <t>10.01.13</t>
  </si>
  <si>
    <t>Total 10.01.13</t>
  </si>
  <si>
    <t>Subtotal 10.01.30</t>
  </si>
  <si>
    <t xml:space="preserve"> </t>
  </si>
  <si>
    <t>10.01.30</t>
  </si>
  <si>
    <t>Total 10.01.30</t>
  </si>
  <si>
    <t>Subtotal 10.02.02</t>
  </si>
  <si>
    <t>10.02.02</t>
  </si>
  <si>
    <t>alimentare card+numerar</t>
  </si>
  <si>
    <t>numerar</t>
  </si>
  <si>
    <t>Total 10.02.02</t>
  </si>
  <si>
    <t>Subtotal 10.02.06</t>
  </si>
  <si>
    <t>10.02.06</t>
  </si>
  <si>
    <t>vouchere vacanta</t>
  </si>
  <si>
    <t>Total 10.02.06</t>
  </si>
  <si>
    <t>Subtotal 10.03.01</t>
  </si>
  <si>
    <t>10.03.01</t>
  </si>
  <si>
    <t xml:space="preserve">CAS ang. </t>
  </si>
  <si>
    <t>Total 10.03.01</t>
  </si>
  <si>
    <t>Subtotal 10.03.02</t>
  </si>
  <si>
    <t>10.03.02</t>
  </si>
  <si>
    <t xml:space="preserve">somaj angajator sal </t>
  </si>
  <si>
    <t>Total 10.03.02</t>
  </si>
  <si>
    <t>Subtotal 10.03.03</t>
  </si>
  <si>
    <t>10.03.03</t>
  </si>
  <si>
    <t>CAS angajator</t>
  </si>
  <si>
    <t>Total 10.03.03</t>
  </si>
  <si>
    <t>Subtotal 10.03.04</t>
  </si>
  <si>
    <t>10.03.04</t>
  </si>
  <si>
    <t>fond de risc sal</t>
  </si>
  <si>
    <t>Total 10.03.04</t>
  </si>
  <si>
    <t>Subtotal 10.03.06</t>
  </si>
  <si>
    <t>10.03.06</t>
  </si>
  <si>
    <t>CM UNITATE</t>
  </si>
  <si>
    <t>Total 10.03.06</t>
  </si>
  <si>
    <t>Subtotal 10.03.07</t>
  </si>
  <si>
    <t>10.03.07</t>
  </si>
  <si>
    <t>CAM 2.25%</t>
  </si>
  <si>
    <t>Total 10.03.07</t>
  </si>
  <si>
    <t>INSTITUTIA PREFECTULUI -JUDETUL GALATI</t>
  </si>
  <si>
    <t xml:space="preserve">CAP 61 01 "ORDINE PUBLICA SI SIGURANTA NATIONALA" </t>
  </si>
  <si>
    <t xml:space="preserve"> alim card salarii</t>
  </si>
  <si>
    <t xml:space="preserve"> pl impoz, contributii, numerar</t>
  </si>
  <si>
    <t>Subtotal 10.01.03</t>
  </si>
  <si>
    <t>10.01.03</t>
  </si>
  <si>
    <t>card salarii</t>
  </si>
  <si>
    <t>Total 10.010.03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</si>
  <si>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</si>
  <si>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</si>
  <si>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</si>
  <si>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</si>
  <si>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</si>
  <si>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</si>
  <si>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</si>
  <si>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</si>
  <si>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</si>
  <si>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</si>
  <si>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</si>
  <si>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voucher vacanta</t>
  </si>
  <si>
    <t xml:space="preserve">voucher vacanta impozit </t>
  </si>
  <si>
    <t>Subtotal 10.02.30</t>
  </si>
  <si>
    <t>10.02.30</t>
  </si>
  <si>
    <t>transport co</t>
  </si>
  <si>
    <t>Total 10.02.30</t>
  </si>
  <si>
    <t>contrib. salarii</t>
  </si>
  <si>
    <t>contrib somaj</t>
  </si>
  <si>
    <t>contrib. pt concedii si indemniz.</t>
  </si>
  <si>
    <t>CAM</t>
  </si>
  <si>
    <t xml:space="preserve">CAPITOLUL 51.01 "AUTORITATI PUBLICE SI ACTIUNI EXTERNE"   </t>
  </si>
  <si>
    <t>TITLUL IX "ALTE CHELTUIELI", Art. 59.17 "DESPAGUBIRI CIVILE"</t>
  </si>
  <si>
    <t>BENEFICIAR</t>
  </si>
  <si>
    <t xml:space="preserve">EXPLICATIE         </t>
  </si>
  <si>
    <t>SUMA (lei)</t>
  </si>
  <si>
    <t>26.02.2020</t>
  </si>
  <si>
    <t>BEJ BADIU FLORIN</t>
  </si>
  <si>
    <t>cheltuieli de judecata D 2173/324/2018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</si>
</sst>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.##0.00"/>
    <numFmt numFmtId="169" formatCode="d&quot;.&quot;m&quot;.&quot;yy"/>
  </numFmts>
  <fonts count="13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8" fillId="0" borderId="0"/>
  </cellStyleXfs>
  <cellXfs count="18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2" fontId="3" fillId="0" borderId="3" xfId="1" applyNumberFormat="1" applyFont="1" applyFill="1" applyBorder="1" applyAlignment="1" applyProtection="1">
      <alignment horizontal="right"/>
    </xf>
    <xf numFmtId="14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right" vertical="center"/>
    </xf>
    <xf numFmtId="14" fontId="0" fillId="0" borderId="5" xfId="0" applyNumberFormat="1" applyFont="1" applyBorder="1" applyAlignment="1">
      <alignment horizontal="center"/>
    </xf>
    <xf numFmtId="2" fontId="0" fillId="0" borderId="8" xfId="1" applyNumberFormat="1" applyFont="1" applyFill="1" applyBorder="1" applyAlignment="1" applyProtection="1">
      <alignment horizontal="right"/>
    </xf>
    <xf numFmtId="2" fontId="0" fillId="0" borderId="7" xfId="1" applyNumberFormat="1" applyFont="1" applyFill="1" applyBorder="1" applyAlignment="1" applyProtection="1">
      <alignment horizontal="right"/>
    </xf>
    <xf numFmtId="0" fontId="0" fillId="0" borderId="9" xfId="0" applyBorder="1"/>
    <xf numFmtId="14" fontId="0" fillId="0" borderId="10" xfId="0" applyNumberFormat="1" applyBorder="1"/>
    <xf numFmtId="0" fontId="0" fillId="0" borderId="11" xfId="0" applyFill="1" applyBorder="1"/>
    <xf numFmtId="0" fontId="0" fillId="0" borderId="11" xfId="0" applyBorder="1"/>
    <xf numFmtId="0" fontId="2" fillId="0" borderId="11" xfId="0" applyFont="1" applyBorder="1" applyAlignment="1">
      <alignment horizontal="right"/>
    </xf>
    <xf numFmtId="2" fontId="2" fillId="0" borderId="12" xfId="1" applyNumberFormat="1" applyFont="1" applyFill="1" applyBorder="1" applyAlignment="1" applyProtection="1">
      <alignment horizontal="right"/>
    </xf>
    <xf numFmtId="4" fontId="0" fillId="0" borderId="0" xfId="0" applyNumberFormat="1"/>
    <xf numFmtId="165" fontId="2" fillId="0" borderId="0" xfId="0" applyNumberFormat="1" applyFont="1"/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66" fontId="0" fillId="0" borderId="13" xfId="0" applyNumberFormat="1" applyFont="1" applyBorder="1"/>
    <xf numFmtId="14" fontId="2" fillId="0" borderId="4" xfId="0" applyNumberFormat="1" applyFont="1" applyBorder="1"/>
    <xf numFmtId="0" fontId="4" fillId="0" borderId="1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166" fontId="0" fillId="0" borderId="4" xfId="0" applyNumberFormat="1" applyFont="1" applyBorder="1" applyAlignment="1">
      <alignment horizontal="right"/>
    </xf>
    <xf numFmtId="0" fontId="0" fillId="0" borderId="4" xfId="0" applyBorder="1"/>
    <xf numFmtId="166" fontId="0" fillId="0" borderId="4" xfId="0" applyNumberFormat="1" applyFont="1" applyBorder="1"/>
    <xf numFmtId="14" fontId="2" fillId="0" borderId="15" xfId="0" applyNumberFormat="1" applyFont="1" applyBorder="1"/>
    <xf numFmtId="0" fontId="0" fillId="0" borderId="15" xfId="0" applyBorder="1"/>
    <xf numFmtId="166" fontId="0" fillId="0" borderId="15" xfId="0" applyNumberFormat="1" applyFont="1" applyBorder="1"/>
    <xf numFmtId="0" fontId="4" fillId="0" borderId="4" xfId="0" applyFont="1" applyBorder="1" applyAlignment="1">
      <alignment horizontal="left"/>
    </xf>
    <xf numFmtId="0" fontId="0" fillId="2" borderId="13" xfId="0" applyFont="1" applyFill="1" applyBorder="1"/>
    <xf numFmtId="0" fontId="0" fillId="2" borderId="16" xfId="0" applyFill="1" applyBorder="1"/>
    <xf numFmtId="0" fontId="0" fillId="2" borderId="13" xfId="0" applyFill="1" applyBorder="1"/>
    <xf numFmtId="166" fontId="0" fillId="2" borderId="13" xfId="0" applyNumberFormat="1" applyFont="1" applyFill="1" applyBorder="1"/>
    <xf numFmtId="0" fontId="0" fillId="0" borderId="13" xfId="0" applyBorder="1"/>
    <xf numFmtId="0" fontId="0" fillId="0" borderId="15" xfId="0" applyFont="1" applyBorder="1"/>
    <xf numFmtId="0" fontId="0" fillId="0" borderId="17" xfId="0" applyBorder="1"/>
    <xf numFmtId="0" fontId="2" fillId="0" borderId="4" xfId="0" applyFont="1" applyBorder="1"/>
    <xf numFmtId="0" fontId="2" fillId="0" borderId="15" xfId="0" applyFont="1" applyBorder="1"/>
    <xf numFmtId="0" fontId="0" fillId="0" borderId="6" xfId="0" applyFont="1" applyBorder="1"/>
    <xf numFmtId="166" fontId="0" fillId="0" borderId="6" xfId="0" applyNumberFormat="1" applyFont="1" applyBorder="1"/>
    <xf numFmtId="3" fontId="0" fillId="0" borderId="6" xfId="0" applyNumberFormat="1" applyFont="1" applyBorder="1"/>
    <xf numFmtId="0" fontId="0" fillId="0" borderId="13" xfId="0" applyFont="1" applyBorder="1"/>
    <xf numFmtId="0" fontId="0" fillId="2" borderId="18" xfId="0" applyFont="1" applyFill="1" applyBorder="1"/>
    <xf numFmtId="0" fontId="0" fillId="0" borderId="7" xfId="0" applyFont="1" applyBorder="1"/>
    <xf numFmtId="0" fontId="0" fillId="0" borderId="19" xfId="0" applyFont="1" applyBorder="1"/>
    <xf numFmtId="0" fontId="0" fillId="0" borderId="5" xfId="0" applyFont="1" applyBorder="1"/>
    <xf numFmtId="0" fontId="4" fillId="0" borderId="14" xfId="0" applyFont="1" applyBorder="1" applyAlignment="1">
      <alignment horizontal="right"/>
    </xf>
    <xf numFmtId="0" fontId="0" fillId="0" borderId="20" xfId="0" applyFont="1" applyBorder="1"/>
    <xf numFmtId="0" fontId="0" fillId="0" borderId="21" xfId="0" applyFont="1" applyBorder="1"/>
    <xf numFmtId="166" fontId="0" fillId="0" borderId="22" xfId="0" applyNumberFormat="1" applyFont="1" applyBorder="1"/>
    <xf numFmtId="0" fontId="0" fillId="0" borderId="3" xfId="0" applyFont="1" applyBorder="1"/>
    <xf numFmtId="166" fontId="0" fillId="0" borderId="3" xfId="0" applyNumberFormat="1" applyFont="1" applyBorder="1"/>
    <xf numFmtId="0" fontId="2" fillId="0" borderId="7" xfId="0" applyFont="1" applyBorder="1"/>
    <xf numFmtId="0" fontId="0" fillId="0" borderId="22" xfId="0" applyFont="1" applyBorder="1"/>
    <xf numFmtId="0" fontId="0" fillId="2" borderId="11" xfId="0" applyFont="1" applyFill="1" applyBorder="1"/>
    <xf numFmtId="3" fontId="0" fillId="0" borderId="13" xfId="0" applyNumberFormat="1" applyFont="1" applyBorder="1"/>
    <xf numFmtId="0" fontId="2" fillId="0" borderId="23" xfId="0" applyFont="1" applyBorder="1"/>
    <xf numFmtId="0" fontId="0" fillId="0" borderId="4" xfId="0" applyFont="1" applyBorder="1"/>
    <xf numFmtId="0" fontId="2" fillId="0" borderId="3" xfId="0" applyFont="1" applyBorder="1"/>
    <xf numFmtId="0" fontId="0" fillId="0" borderId="24" xfId="0" applyBorder="1"/>
    <xf numFmtId="0" fontId="0" fillId="0" borderId="25" xfId="0" applyBorder="1"/>
    <xf numFmtId="0" fontId="0" fillId="0" borderId="23" xfId="0" applyFont="1" applyBorder="1"/>
    <xf numFmtId="0" fontId="2" fillId="0" borderId="24" xfId="0" applyFont="1" applyBorder="1"/>
    <xf numFmtId="3" fontId="0" fillId="0" borderId="26" xfId="0" applyNumberFormat="1" applyFont="1" applyBorder="1"/>
    <xf numFmtId="0" fontId="0" fillId="2" borderId="27" xfId="0" applyFont="1" applyFill="1" applyBorder="1"/>
    <xf numFmtId="0" fontId="0" fillId="2" borderId="28" xfId="0" applyFont="1" applyFill="1" applyBorder="1"/>
    <xf numFmtId="166" fontId="0" fillId="2" borderId="28" xfId="0" applyNumberFormat="1" applyFont="1" applyFill="1" applyBorder="1"/>
    <xf numFmtId="3" fontId="0" fillId="0" borderId="29" xfId="0" applyNumberFormat="1" applyFont="1" applyBorder="1"/>
    <xf numFmtId="166" fontId="0" fillId="0" borderId="19" xfId="0" applyNumberFormat="1" applyFont="1" applyBorder="1"/>
    <xf numFmtId="3" fontId="0" fillId="0" borderId="19" xfId="0" applyNumberFormat="1" applyFont="1" applyBorder="1"/>
    <xf numFmtId="3" fontId="0" fillId="0" borderId="3" xfId="0" applyNumberFormat="1" applyFont="1" applyBorder="1"/>
    <xf numFmtId="0" fontId="0" fillId="0" borderId="26" xfId="0" applyFont="1" applyBorder="1"/>
    <xf numFmtId="166" fontId="0" fillId="0" borderId="26" xfId="0" applyNumberFormat="1" applyFont="1" applyBorder="1"/>
    <xf numFmtId="0" fontId="5" fillId="2" borderId="27" xfId="0" applyFont="1" applyFill="1" applyBorder="1"/>
    <xf numFmtId="0" fontId="5" fillId="2" borderId="30" xfId="0" applyFont="1" applyFill="1" applyBorder="1"/>
    <xf numFmtId="166" fontId="5" fillId="2" borderId="30" xfId="0" applyNumberFormat="1" applyFont="1" applyFill="1" applyBorder="1"/>
    <xf numFmtId="3" fontId="5" fillId="0" borderId="31" xfId="0" applyNumberFormat="1" applyFont="1" applyBorder="1"/>
    <xf numFmtId="0" fontId="2" fillId="0" borderId="6" xfId="0" applyFont="1" applyBorder="1"/>
    <xf numFmtId="0" fontId="4" fillId="0" borderId="6" xfId="0" applyFont="1" applyBorder="1" applyAlignment="1">
      <alignment horizontal="left"/>
    </xf>
    <xf numFmtId="0" fontId="0" fillId="0" borderId="6" xfId="0" applyBorder="1"/>
    <xf numFmtId="0" fontId="0" fillId="0" borderId="32" xfId="0" applyFont="1" applyBorder="1"/>
    <xf numFmtId="166" fontId="0" fillId="0" borderId="32" xfId="0" applyNumberFormat="1" applyFont="1" applyBorder="1"/>
    <xf numFmtId="3" fontId="0" fillId="0" borderId="32" xfId="0" applyNumberFormat="1" applyFont="1" applyBorder="1"/>
    <xf numFmtId="167" fontId="0" fillId="0" borderId="4" xfId="0" applyNumberFormat="1" applyFont="1" applyBorder="1"/>
    <xf numFmtId="0" fontId="0" fillId="2" borderId="15" xfId="0" applyFont="1" applyFill="1" applyBorder="1"/>
    <xf numFmtId="166" fontId="0" fillId="2" borderId="15" xfId="0" applyNumberFormat="1" applyFont="1" applyFill="1" applyBorder="1"/>
    <xf numFmtId="3" fontId="0" fillId="0" borderId="15" xfId="0" applyNumberFormat="1" applyFont="1" applyBorder="1"/>
    <xf numFmtId="0" fontId="0" fillId="0" borderId="33" xfId="0" applyFont="1" applyBorder="1"/>
    <xf numFmtId="0" fontId="0" fillId="0" borderId="34" xfId="0" applyFont="1" applyBorder="1"/>
    <xf numFmtId="166" fontId="0" fillId="0" borderId="34" xfId="0" applyNumberFormat="1" applyFont="1" applyBorder="1"/>
    <xf numFmtId="0" fontId="0" fillId="0" borderId="35" xfId="0" applyFont="1" applyBorder="1"/>
    <xf numFmtId="0" fontId="2" fillId="0" borderId="36" xfId="0" applyFont="1" applyBorder="1"/>
    <xf numFmtId="0" fontId="0" fillId="0" borderId="37" xfId="0" applyBorder="1"/>
    <xf numFmtId="0" fontId="0" fillId="2" borderId="38" xfId="0" applyFont="1" applyFill="1" applyBorder="1"/>
    <xf numFmtId="0" fontId="0" fillId="2" borderId="39" xfId="0" applyFont="1" applyFill="1" applyBorder="1"/>
    <xf numFmtId="166" fontId="0" fillId="2" borderId="39" xfId="0" applyNumberFormat="1" applyFont="1" applyFill="1" applyBorder="1"/>
    <xf numFmtId="0" fontId="0" fillId="0" borderId="40" xfId="0" applyBorder="1"/>
    <xf numFmtId="0" fontId="5" fillId="0" borderId="37" xfId="0" applyFont="1" applyBorder="1"/>
    <xf numFmtId="168" fontId="0" fillId="0" borderId="0" xfId="0" applyNumberFormat="1"/>
    <xf numFmtId="0" fontId="5" fillId="2" borderId="13" xfId="0" applyFont="1" applyFill="1" applyBorder="1"/>
    <xf numFmtId="0" fontId="5" fillId="2" borderId="16" xfId="0" applyFont="1" applyFill="1" applyBorder="1"/>
    <xf numFmtId="166" fontId="5" fillId="2" borderId="13" xfId="0" applyNumberFormat="1" applyFont="1" applyFill="1" applyBorder="1"/>
    <xf numFmtId="0" fontId="5" fillId="0" borderId="15" xfId="0" applyFont="1" applyBorder="1"/>
    <xf numFmtId="0" fontId="5" fillId="2" borderId="15" xfId="0" applyFont="1" applyFill="1" applyBorder="1"/>
    <xf numFmtId="0" fontId="5" fillId="2" borderId="17" xfId="0" applyFont="1" applyFill="1" applyBorder="1"/>
    <xf numFmtId="166" fontId="5" fillId="2" borderId="15" xfId="0" applyNumberFormat="1" applyFont="1" applyFill="1" applyBorder="1"/>
    <xf numFmtId="0" fontId="0" fillId="0" borderId="41" xfId="0" applyFont="1" applyBorder="1"/>
    <xf numFmtId="0" fontId="0" fillId="0" borderId="41" xfId="0" applyBorder="1"/>
    <xf numFmtId="166" fontId="0" fillId="0" borderId="41" xfId="0" applyNumberFormat="1" applyFont="1" applyBorder="1"/>
    <xf numFmtId="0" fontId="5" fillId="2" borderId="42" xfId="0" applyFont="1" applyFill="1" applyBorder="1"/>
    <xf numFmtId="166" fontId="5" fillId="2" borderId="42" xfId="0" applyNumberFormat="1" applyFont="1" applyFill="1" applyBorder="1"/>
    <xf numFmtId="0" fontId="0" fillId="0" borderId="42" xfId="0" applyBorder="1"/>
    <xf numFmtId="0" fontId="0" fillId="0" borderId="43" xfId="0" applyFont="1" applyBorder="1"/>
    <xf numFmtId="0" fontId="0" fillId="0" borderId="14" xfId="0" applyFont="1" applyBorder="1"/>
    <xf numFmtId="2" fontId="0" fillId="0" borderId="4" xfId="0" applyNumberFormat="1" applyFont="1" applyBorder="1"/>
    <xf numFmtId="0" fontId="5" fillId="0" borderId="3" xfId="0" applyFont="1" applyBorder="1"/>
    <xf numFmtId="0" fontId="5" fillId="2" borderId="3" xfId="0" applyFont="1" applyFill="1" applyBorder="1"/>
    <xf numFmtId="166" fontId="5" fillId="2" borderId="3" xfId="0" applyNumberFormat="1" applyFont="1" applyFill="1" applyBorder="1"/>
    <xf numFmtId="166" fontId="5" fillId="0" borderId="3" xfId="0" applyNumberFormat="1" applyFont="1" applyBorder="1"/>
    <xf numFmtId="0" fontId="5" fillId="0" borderId="44" xfId="0" applyFont="1" applyFill="1" applyBorder="1"/>
    <xf numFmtId="0" fontId="5" fillId="0" borderId="26" xfId="0" applyFont="1" applyBorder="1"/>
    <xf numFmtId="166" fontId="5" fillId="0" borderId="26" xfId="0" applyNumberFormat="1" applyFont="1" applyBorder="1"/>
    <xf numFmtId="0" fontId="5" fillId="0" borderId="26" xfId="0" applyFont="1" applyFill="1" applyBorder="1"/>
    <xf numFmtId="3" fontId="0" fillId="0" borderId="31" xfId="0" applyNumberFormat="1" applyFont="1" applyBorder="1"/>
    <xf numFmtId="0" fontId="5" fillId="0" borderId="19" xfId="0" applyFont="1" applyBorder="1"/>
    <xf numFmtId="166" fontId="5" fillId="0" borderId="19" xfId="0" applyNumberFormat="1" applyFont="1" applyBorder="1"/>
    <xf numFmtId="0" fontId="5" fillId="0" borderId="0" xfId="0" applyFont="1" applyBorder="1"/>
    <xf numFmtId="0" fontId="5" fillId="2" borderId="26" xfId="0" applyFont="1" applyFill="1" applyBorder="1"/>
    <xf numFmtId="166" fontId="5" fillId="2" borderId="26" xfId="0" applyNumberFormat="1" applyFont="1" applyFill="1" applyBorder="1"/>
    <xf numFmtId="0" fontId="0" fillId="0" borderId="27" xfId="0" applyFont="1" applyBorder="1"/>
    <xf numFmtId="0" fontId="0" fillId="0" borderId="28" xfId="0" applyFont="1" applyBorder="1"/>
    <xf numFmtId="0" fontId="0" fillId="0" borderId="30" xfId="0" applyFont="1" applyBorder="1"/>
    <xf numFmtId="166" fontId="0" fillId="0" borderId="30" xfId="0" applyNumberFormat="1" applyFont="1" applyBorder="1"/>
    <xf numFmtId="0" fontId="0" fillId="0" borderId="0" xfId="0" applyFont="1" applyBorder="1"/>
    <xf numFmtId="2" fontId="0" fillId="0" borderId="0" xfId="0" applyNumberFormat="1"/>
    <xf numFmtId="0" fontId="9" fillId="0" borderId="0" xfId="2" applyFont="1" applyFill="1" applyAlignment="1" applyProtection="1"/>
    <xf numFmtId="0" fontId="8" fillId="0" borderId="0" xfId="3" applyFont="1" applyFill="1" applyAlignment="1" applyProtection="1"/>
    <xf numFmtId="0" fontId="9" fillId="0" borderId="0" xfId="3" applyFont="1" applyFill="1" applyAlignment="1" applyProtection="1"/>
    <xf numFmtId="0" fontId="10" fillId="0" borderId="0" xfId="4"/>
    <xf numFmtId="0" fontId="9" fillId="0" borderId="45" xfId="3" applyFont="1" applyFill="1" applyBorder="1" applyAlignment="1" applyProtection="1">
      <alignment horizontal="center" vertical="center"/>
    </xf>
    <xf numFmtId="0" fontId="9" fillId="0" borderId="45" xfId="3" applyFont="1" applyFill="1" applyBorder="1" applyAlignment="1" applyProtection="1">
      <alignment horizontal="center" vertical="center" wrapText="1"/>
    </xf>
    <xf numFmtId="0" fontId="9" fillId="0" borderId="45" xfId="2" applyFont="1" applyFill="1" applyBorder="1" applyAlignment="1" applyProtection="1">
      <alignment horizontal="center" vertical="center"/>
    </xf>
    <xf numFmtId="0" fontId="8" fillId="0" borderId="45" xfId="2" applyFont="1" applyFill="1" applyBorder="1" applyAlignment="1" applyProtection="1">
      <alignment horizontal="center"/>
    </xf>
    <xf numFmtId="169" fontId="11" fillId="0" borderId="45" xfId="2" applyNumberFormat="1" applyFont="1" applyFill="1" applyBorder="1" applyAlignment="1" applyProtection="1">
      <alignment horizontal="center"/>
    </xf>
    <xf numFmtId="0" fontId="11" fillId="0" borderId="45" xfId="2" applyFont="1" applyFill="1" applyBorder="1" applyAlignment="1" applyProtection="1">
      <alignment horizontal="center"/>
    </xf>
    <xf numFmtId="4" fontId="10" fillId="0" borderId="45" xfId="4" applyNumberFormat="1" applyFont="1" applyBorder="1"/>
    <xf numFmtId="0" fontId="12" fillId="0" borderId="45" xfId="5" applyFont="1" applyFill="1" applyBorder="1" applyAlignment="1" applyProtection="1"/>
    <xf numFmtId="0" fontId="8" fillId="0" borderId="45" xfId="5" applyFont="1" applyFill="1" applyBorder="1" applyAlignment="1" applyProtection="1"/>
    <xf numFmtId="4" fontId="12" fillId="0" borderId="45" xfId="5" applyNumberFormat="1" applyFont="1" applyFill="1" applyBorder="1" applyAlignment="1" applyProtection="1">
      <alignment horizontal="right"/>
    </xf>
    <xf numFmtId="0" fontId="11" fillId="0" borderId="45" xfId="2" applyFont="1" applyFill="1" applyBorder="1" applyAlignment="1" applyProtection="1">
      <alignment horizontal="center" wrapText="1"/>
    </xf>
    <xf numFmtId="0" fontId="11" fillId="0" borderId="45" xfId="4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 3 2" xfId="2"/>
    <cellStyle name="Normal 5" xfId="4"/>
    <cellStyle name="Normal_Sheet2 2 2" xfId="3"/>
    <cellStyle name="Normal_Sheet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79"/>
  <sheetViews>
    <sheetView tabSelected="1" topLeftCell="C28" workbookViewId="0">
      <selection activeCell="H55" sqref="H55"/>
    </sheetView>
  </sheetViews>
  <sheetFormatPr defaultRowHeight="12.75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.7109375" customWidth="1"/>
  </cols>
  <sheetData>
    <row r="1" spans="3:8">
      <c r="C1" s="3" t="s">
        <v>148</v>
      </c>
      <c r="D1" s="3"/>
      <c r="E1" s="3"/>
      <c r="F1" s="3"/>
    </row>
    <row r="3" spans="3:8">
      <c r="C3" s="3" t="s">
        <v>149</v>
      </c>
      <c r="D3" s="3"/>
      <c r="E3" s="3"/>
      <c r="F3" s="3"/>
      <c r="G3" s="3"/>
    </row>
    <row r="4" spans="3:8">
      <c r="C4" s="3" t="s">
        <v>82</v>
      </c>
      <c r="D4" s="3"/>
      <c r="E4" s="3"/>
      <c r="F4" s="3"/>
      <c r="H4" s="44"/>
    </row>
    <row r="5" spans="3:8">
      <c r="C5" s="3"/>
      <c r="D5" s="3"/>
      <c r="E5" s="3"/>
      <c r="F5" s="3"/>
      <c r="H5" s="44"/>
    </row>
    <row r="6" spans="3:8">
      <c r="C6" s="3"/>
      <c r="D6" s="45"/>
      <c r="E6" s="3"/>
      <c r="F6" s="4" t="s">
        <v>83</v>
      </c>
      <c r="G6" s="5" t="s">
        <v>84</v>
      </c>
      <c r="H6" s="44"/>
    </row>
    <row r="7" spans="3:8">
      <c r="D7" s="3"/>
      <c r="E7" s="3"/>
      <c r="F7" s="3"/>
    </row>
    <row r="8" spans="3:8">
      <c r="C8" s="46" t="s">
        <v>85</v>
      </c>
      <c r="D8" s="46" t="s">
        <v>86</v>
      </c>
      <c r="E8" s="46" t="s">
        <v>87</v>
      </c>
      <c r="F8" s="46" t="s">
        <v>88</v>
      </c>
      <c r="G8" s="46" t="s">
        <v>89</v>
      </c>
    </row>
    <row r="9" spans="3:8">
      <c r="C9" s="47" t="s">
        <v>90</v>
      </c>
      <c r="D9" s="46"/>
      <c r="E9" s="46"/>
      <c r="F9" s="52">
        <v>169704</v>
      </c>
      <c r="G9" s="46"/>
    </row>
    <row r="10" spans="3:8">
      <c r="C10" s="49" t="s">
        <v>91</v>
      </c>
      <c r="D10" s="64" t="s">
        <v>92</v>
      </c>
      <c r="E10" s="53">
        <v>13</v>
      </c>
      <c r="F10" s="54">
        <v>80020</v>
      </c>
      <c r="G10" s="53" t="s">
        <v>150</v>
      </c>
    </row>
    <row r="11" spans="3:8">
      <c r="C11" s="49"/>
      <c r="D11" s="64" t="s">
        <v>92</v>
      </c>
      <c r="E11" s="53">
        <v>14</v>
      </c>
      <c r="F11" s="54">
        <v>122663</v>
      </c>
      <c r="G11" s="53" t="s">
        <v>151</v>
      </c>
    </row>
    <row r="12" spans="3:8">
      <c r="C12" s="49"/>
      <c r="D12" s="64"/>
      <c r="E12" s="53"/>
      <c r="F12" s="54">
        <v>0</v>
      </c>
      <c r="G12" s="53"/>
    </row>
    <row r="13" spans="3:8">
      <c r="C13" s="55"/>
      <c r="D13" s="64"/>
      <c r="E13" s="56"/>
      <c r="F13" s="57"/>
      <c r="G13" s="56"/>
    </row>
    <row r="14" spans="3:8" ht="13.5" thickBot="1">
      <c r="C14" s="129" t="s">
        <v>95</v>
      </c>
      <c r="D14" s="130"/>
      <c r="E14" s="129"/>
      <c r="F14" s="131">
        <f>F9+F10+F11+F12</f>
        <v>372387</v>
      </c>
      <c r="G14" s="63"/>
    </row>
    <row r="15" spans="3:8">
      <c r="C15" s="64" t="s">
        <v>152</v>
      </c>
      <c r="D15" s="65"/>
      <c r="E15" s="56"/>
      <c r="F15" s="57">
        <v>959</v>
      </c>
      <c r="G15" s="56"/>
    </row>
    <row r="16" spans="3:8">
      <c r="C16" s="132" t="s">
        <v>153</v>
      </c>
      <c r="D16" s="64" t="s">
        <v>92</v>
      </c>
      <c r="E16" s="56">
        <v>13</v>
      </c>
      <c r="F16" s="57">
        <v>1008</v>
      </c>
      <c r="G16" s="53" t="s">
        <v>154</v>
      </c>
    </row>
    <row r="17" spans="3:7">
      <c r="C17" s="133" t="s">
        <v>155</v>
      </c>
      <c r="D17" s="134"/>
      <c r="E17" s="133"/>
      <c r="F17" s="135">
        <f>F15+F16</f>
        <v>1967</v>
      </c>
      <c r="G17" s="56"/>
    </row>
    <row r="18" spans="3:7">
      <c r="C18" s="136" t="s">
        <v>96</v>
      </c>
      <c r="D18" s="65"/>
      <c r="E18" s="137"/>
      <c r="F18" s="138">
        <v>8370</v>
      </c>
      <c r="G18" s="137"/>
    </row>
    <row r="19" spans="3:7">
      <c r="C19" s="66" t="s">
        <v>97</v>
      </c>
      <c r="D19" s="64" t="s">
        <v>92</v>
      </c>
      <c r="E19" s="53">
        <v>13</v>
      </c>
      <c r="F19" s="54">
        <v>9457</v>
      </c>
      <c r="G19" s="53" t="s">
        <v>154</v>
      </c>
    </row>
    <row r="20" spans="3:7">
      <c r="C20" s="139" t="s">
        <v>99</v>
      </c>
      <c r="D20" s="139"/>
      <c r="E20" s="139"/>
      <c r="F20" s="140">
        <f>F18+F19</f>
        <v>17827</v>
      </c>
      <c r="G20" s="141"/>
    </row>
    <row r="21" spans="3:7" ht="11.45" customHeight="1">
      <c r="C21" s="91" t="s">
        <v>100</v>
      </c>
      <c r="D21" s="68"/>
      <c r="E21" s="68"/>
      <c r="F21" s="69">
        <v>0</v>
      </c>
      <c r="G21" s="70"/>
    </row>
    <row r="22" spans="3:7" ht="12.6" customHeight="1">
      <c r="C22" s="66" t="s">
        <v>101</v>
      </c>
      <c r="E22" s="53"/>
      <c r="F22" s="54">
        <v>0</v>
      </c>
      <c r="G22" s="53"/>
    </row>
    <row r="23" spans="3:7" ht="15" customHeight="1" thickBot="1">
      <c r="C23" s="71" t="s">
        <v>102</v>
      </c>
      <c r="D23" s="71"/>
      <c r="E23" s="71"/>
      <c r="F23" s="48">
        <f>SUM(F21:F22)</f>
        <v>0</v>
      </c>
      <c r="G23" s="63"/>
    </row>
    <row r="24" spans="3:7" ht="12.6" customHeight="1">
      <c r="C24" s="64" t="s">
        <v>103</v>
      </c>
      <c r="D24" s="64"/>
      <c r="E24" s="64"/>
      <c r="F24" s="57">
        <v>0</v>
      </c>
      <c r="G24" s="56"/>
    </row>
    <row r="25" spans="3:7">
      <c r="C25" s="67" t="s">
        <v>104</v>
      </c>
      <c r="D25" s="87"/>
      <c r="E25" s="64"/>
      <c r="F25" s="57">
        <v>0</v>
      </c>
      <c r="G25" s="53"/>
    </row>
    <row r="26" spans="3:7" ht="13.5" thickBot="1">
      <c r="C26" s="71" t="s">
        <v>105</v>
      </c>
      <c r="D26" s="71"/>
      <c r="E26" s="71"/>
      <c r="F26" s="48">
        <f>SUM(F24:F25)</f>
        <v>0</v>
      </c>
      <c r="G26" s="63"/>
    </row>
    <row r="27" spans="3:7">
      <c r="C27" s="68" t="s">
        <v>106</v>
      </c>
      <c r="D27" s="91"/>
      <c r="E27" s="68"/>
      <c r="F27" s="69"/>
      <c r="G27" s="68"/>
    </row>
    <row r="28" spans="3:7">
      <c r="C28" s="92" t="s">
        <v>109</v>
      </c>
      <c r="D28" s="64">
        <v>0</v>
      </c>
      <c r="E28" s="142">
        <v>0</v>
      </c>
      <c r="F28" s="54"/>
      <c r="G28" s="53" t="s">
        <v>108</v>
      </c>
    </row>
    <row r="29" spans="3:7" ht="13.5" thickBot="1">
      <c r="C29" s="61" t="s">
        <v>110</v>
      </c>
      <c r="D29" s="84"/>
      <c r="E29" s="59"/>
      <c r="F29" s="131"/>
      <c r="G29" s="85"/>
    </row>
    <row r="30" spans="3:7">
      <c r="C30" s="68" t="s">
        <v>111</v>
      </c>
      <c r="D30" s="91"/>
      <c r="E30" s="68"/>
      <c r="F30" s="69">
        <v>30678</v>
      </c>
      <c r="G30" s="68"/>
    </row>
    <row r="31" spans="3:7">
      <c r="C31" s="82" t="s">
        <v>113</v>
      </c>
      <c r="D31" s="64" t="s">
        <v>92</v>
      </c>
      <c r="E31" s="143">
        <v>13</v>
      </c>
      <c r="F31" s="54">
        <v>17026</v>
      </c>
      <c r="G31" s="53" t="s">
        <v>154</v>
      </c>
    </row>
    <row r="32" spans="3:7">
      <c r="C32" s="82"/>
      <c r="D32" s="64" t="s">
        <v>92</v>
      </c>
      <c r="E32" s="142">
        <v>14</v>
      </c>
      <c r="F32" s="57">
        <v>636</v>
      </c>
      <c r="G32" s="53" t="s">
        <v>118</v>
      </c>
    </row>
    <row r="33" spans="3:7">
      <c r="C33" s="66"/>
      <c r="D33" s="64"/>
      <c r="E33" s="64"/>
      <c r="F33" s="57"/>
      <c r="G33" s="53"/>
    </row>
    <row r="34" spans="3:7" ht="13.5" thickBot="1">
      <c r="C34" s="129" t="s">
        <v>114</v>
      </c>
      <c r="D34" s="129"/>
      <c r="E34" s="129"/>
      <c r="F34" s="131">
        <f>SUM(F30:F33)</f>
        <v>48340</v>
      </c>
      <c r="G34" s="90"/>
    </row>
    <row r="35" spans="3:7">
      <c r="C35" s="68" t="s">
        <v>115</v>
      </c>
      <c r="D35" s="68"/>
      <c r="E35" s="68"/>
      <c r="F35" s="69">
        <v>42470</v>
      </c>
      <c r="G35" s="68"/>
    </row>
    <row r="36" spans="3:7">
      <c r="C36" s="66" t="s">
        <v>116</v>
      </c>
      <c r="D36" s="64" t="s">
        <v>92</v>
      </c>
      <c r="E36" s="87">
        <v>13</v>
      </c>
      <c r="F36" s="144">
        <v>29870</v>
      </c>
      <c r="G36" s="53" t="s">
        <v>156</v>
      </c>
    </row>
    <row r="37" spans="3:7">
      <c r="C37" s="66"/>
      <c r="D37" s="64" t="s">
        <v>92</v>
      </c>
      <c r="E37" s="87">
        <v>14</v>
      </c>
      <c r="F37" s="54">
        <v>8874</v>
      </c>
      <c r="G37" s="53" t="s">
        <v>157</v>
      </c>
    </row>
    <row r="38" spans="3:7">
      <c r="C38" s="67"/>
      <c r="D38" s="64"/>
      <c r="E38" s="64"/>
      <c r="F38" s="57"/>
      <c r="G38" s="53"/>
    </row>
    <row r="39" spans="3:7">
      <c r="C39" s="133" t="s">
        <v>119</v>
      </c>
      <c r="D39" s="133"/>
      <c r="E39" s="133"/>
      <c r="F39" s="135">
        <f>SUM(F35:F38)</f>
        <v>81214</v>
      </c>
      <c r="G39" s="116"/>
    </row>
    <row r="40" spans="3:7">
      <c r="C40" s="80" t="s">
        <v>158</v>
      </c>
      <c r="D40" s="80"/>
      <c r="E40" s="80"/>
      <c r="F40" s="81">
        <v>11082</v>
      </c>
      <c r="G40" s="100"/>
    </row>
    <row r="41" spans="3:7">
      <c r="C41" s="145" t="s">
        <v>159</v>
      </c>
      <c r="D41" s="64" t="s">
        <v>92</v>
      </c>
      <c r="E41" s="80">
        <v>13</v>
      </c>
      <c r="F41" s="81">
        <v>7098</v>
      </c>
      <c r="G41" s="53" t="s">
        <v>160</v>
      </c>
    </row>
    <row r="42" spans="3:7">
      <c r="C42" s="80"/>
      <c r="D42" s="64" t="s">
        <v>92</v>
      </c>
      <c r="E42" s="80">
        <v>14</v>
      </c>
      <c r="F42" s="81">
        <v>2277</v>
      </c>
      <c r="G42" s="53" t="s">
        <v>161</v>
      </c>
    </row>
    <row r="43" spans="3:7">
      <c r="C43" s="146" t="s">
        <v>162</v>
      </c>
      <c r="D43" s="146"/>
      <c r="E43" s="146"/>
      <c r="F43" s="147">
        <f>SUM(F40:F42)</f>
        <v>20457</v>
      </c>
      <c r="G43" s="100"/>
    </row>
    <row r="44" spans="3:7">
      <c r="C44" s="145"/>
      <c r="D44" s="145"/>
      <c r="E44" s="145"/>
      <c r="F44" s="148"/>
      <c r="G44" s="100"/>
    </row>
    <row r="45" spans="3:7">
      <c r="C45" s="80" t="s">
        <v>163</v>
      </c>
      <c r="D45" s="145"/>
      <c r="E45" s="145"/>
      <c r="F45" s="148">
        <v>979.65</v>
      </c>
      <c r="G45" s="100"/>
    </row>
    <row r="46" spans="3:7">
      <c r="C46" s="149" t="s">
        <v>164</v>
      </c>
      <c r="D46" s="64" t="s">
        <v>92</v>
      </c>
      <c r="E46" s="150">
        <v>14</v>
      </c>
      <c r="F46" s="151">
        <v>938.7</v>
      </c>
      <c r="G46" s="93" t="s">
        <v>165</v>
      </c>
    </row>
    <row r="47" spans="3:7" ht="13.5" thickBot="1">
      <c r="C47" s="152"/>
      <c r="D47" s="64"/>
      <c r="E47" s="150"/>
      <c r="F47" s="151"/>
      <c r="G47" s="93"/>
    </row>
    <row r="48" spans="3:7" ht="13.5" thickBot="1">
      <c r="C48" s="103" t="s">
        <v>166</v>
      </c>
      <c r="D48" s="104"/>
      <c r="E48" s="104"/>
      <c r="F48" s="105">
        <f>F45+F46+F47</f>
        <v>1918.35</v>
      </c>
      <c r="G48" s="153"/>
    </row>
    <row r="49" spans="3:7">
      <c r="C49" s="80" t="s">
        <v>120</v>
      </c>
      <c r="D49" s="154"/>
      <c r="E49" s="154"/>
      <c r="F49" s="155">
        <v>2035</v>
      </c>
      <c r="G49" s="99"/>
    </row>
    <row r="50" spans="3:7">
      <c r="C50" s="145" t="s">
        <v>121</v>
      </c>
      <c r="D50" s="64" t="s">
        <v>92</v>
      </c>
      <c r="E50" s="145">
        <v>13</v>
      </c>
      <c r="F50" s="148">
        <v>1000</v>
      </c>
      <c r="G50" s="100" t="s">
        <v>167</v>
      </c>
    </row>
    <row r="51" spans="3:7">
      <c r="C51" s="145"/>
      <c r="D51" s="64" t="s">
        <v>92</v>
      </c>
      <c r="E51" s="145">
        <v>18</v>
      </c>
      <c r="F51" s="148">
        <v>164</v>
      </c>
      <c r="G51" s="100" t="s">
        <v>168</v>
      </c>
    </row>
    <row r="52" spans="3:7" ht="13.5" customHeight="1">
      <c r="C52" s="145"/>
      <c r="D52" s="145"/>
      <c r="E52" s="145">
        <v>0</v>
      </c>
      <c r="F52" s="148"/>
      <c r="G52" s="100" t="s">
        <v>167</v>
      </c>
    </row>
    <row r="53" spans="3:7" ht="13.5" customHeight="1" thickBot="1">
      <c r="C53" s="156"/>
      <c r="D53" s="150"/>
      <c r="E53" s="150"/>
      <c r="F53" s="151"/>
      <c r="G53" s="93"/>
    </row>
    <row r="54" spans="3:7" ht="13.5" thickBot="1">
      <c r="C54" s="103" t="s">
        <v>123</v>
      </c>
      <c r="D54" s="157"/>
      <c r="E54" s="157"/>
      <c r="F54" s="158">
        <f>F49+F50+F51+F52+F53</f>
        <v>3199</v>
      </c>
      <c r="G54" s="93"/>
    </row>
    <row r="55" spans="3:7" ht="13.5" thickBot="1">
      <c r="C55" s="159" t="s">
        <v>169</v>
      </c>
      <c r="D55" s="160"/>
      <c r="E55" s="161"/>
      <c r="F55" s="162">
        <v>499.6</v>
      </c>
      <c r="G55" s="153"/>
    </row>
    <row r="56" spans="3:7">
      <c r="C56" s="74" t="s">
        <v>170</v>
      </c>
      <c r="D56" s="64" t="s">
        <v>92</v>
      </c>
      <c r="E56" s="74">
        <v>10</v>
      </c>
      <c r="F56" s="98">
        <v>249.8</v>
      </c>
      <c r="G56" s="99" t="s">
        <v>171</v>
      </c>
    </row>
    <row r="57" spans="3:7">
      <c r="C57" s="163"/>
      <c r="D57" s="80"/>
      <c r="E57" s="80">
        <v>19</v>
      </c>
      <c r="F57" s="81">
        <v>492.8</v>
      </c>
      <c r="G57" s="99" t="s">
        <v>171</v>
      </c>
    </row>
    <row r="58" spans="3:7" ht="13.5" thickBot="1">
      <c r="C58" s="129" t="s">
        <v>172</v>
      </c>
      <c r="D58" s="146"/>
      <c r="E58" s="146"/>
      <c r="F58" s="147">
        <f>F55+F56+F57</f>
        <v>1242.2</v>
      </c>
      <c r="G58" s="100"/>
    </row>
    <row r="59" spans="3:7">
      <c r="C59" s="80" t="s">
        <v>124</v>
      </c>
      <c r="D59" s="80"/>
      <c r="E59" s="80"/>
      <c r="F59" s="81"/>
      <c r="G59" s="80"/>
    </row>
    <row r="60" spans="3:7">
      <c r="C60" s="107" t="s">
        <v>125</v>
      </c>
      <c r="D60" s="87"/>
      <c r="E60" s="68">
        <v>0</v>
      </c>
      <c r="F60" s="69">
        <v>0</v>
      </c>
      <c r="G60" s="109" t="s">
        <v>173</v>
      </c>
    </row>
    <row r="61" spans="3:7" ht="13.5" thickBot="1">
      <c r="C61" s="129" t="s">
        <v>127</v>
      </c>
      <c r="D61" s="129"/>
      <c r="E61" s="129"/>
      <c r="F61" s="131">
        <f>SUM(F59:F60)</f>
        <v>0</v>
      </c>
      <c r="G61" s="85"/>
    </row>
    <row r="62" spans="3:7">
      <c r="C62" s="68" t="s">
        <v>128</v>
      </c>
      <c r="D62" s="68"/>
      <c r="E62" s="68"/>
      <c r="F62" s="69"/>
      <c r="G62" s="70"/>
    </row>
    <row r="63" spans="3:7">
      <c r="C63" s="66" t="s">
        <v>129</v>
      </c>
      <c r="D63" s="87"/>
      <c r="E63" s="87"/>
      <c r="F63" s="69">
        <v>0</v>
      </c>
      <c r="G63" s="53" t="s">
        <v>174</v>
      </c>
    </row>
    <row r="64" spans="3:7">
      <c r="C64" s="66"/>
      <c r="D64" s="87"/>
      <c r="E64" s="87"/>
      <c r="F64" s="69"/>
      <c r="G64" s="53"/>
    </row>
    <row r="65" spans="3:7" ht="13.5" thickBot="1">
      <c r="C65" s="129" t="s">
        <v>131</v>
      </c>
      <c r="D65" s="129"/>
      <c r="E65" s="129"/>
      <c r="F65" s="131">
        <f>SUM(F62:F64)</f>
        <v>0</v>
      </c>
      <c r="G65" s="85"/>
    </row>
    <row r="66" spans="3:7">
      <c r="C66" s="110" t="s">
        <v>132</v>
      </c>
      <c r="D66" s="110"/>
      <c r="E66" s="110"/>
      <c r="F66" s="111"/>
      <c r="G66" s="112"/>
    </row>
    <row r="67" spans="3:7">
      <c r="C67" s="107" t="s">
        <v>133</v>
      </c>
      <c r="D67" s="64"/>
      <c r="E67" s="87">
        <v>0</v>
      </c>
      <c r="F67" s="69"/>
      <c r="G67" s="53"/>
    </row>
    <row r="68" spans="3:7">
      <c r="C68" s="107"/>
      <c r="D68" s="87"/>
      <c r="E68" s="87"/>
      <c r="F68" s="69"/>
      <c r="G68" s="53"/>
    </row>
    <row r="69" spans="3:7" ht="13.5" thickBot="1">
      <c r="C69" s="129" t="s">
        <v>135</v>
      </c>
      <c r="D69" s="129"/>
      <c r="E69" s="129"/>
      <c r="F69" s="131">
        <f>SUM(F66:F68)</f>
        <v>0</v>
      </c>
      <c r="G69" s="85"/>
    </row>
    <row r="70" spans="3:7">
      <c r="C70" s="68" t="s">
        <v>136</v>
      </c>
      <c r="D70" s="87"/>
      <c r="E70" s="68"/>
      <c r="F70" s="69">
        <v>0</v>
      </c>
      <c r="G70" s="70"/>
    </row>
    <row r="71" spans="3:7">
      <c r="C71" s="66" t="s">
        <v>137</v>
      </c>
      <c r="D71" s="113"/>
      <c r="E71" s="87"/>
      <c r="F71" s="54">
        <v>0</v>
      </c>
      <c r="G71" s="53"/>
    </row>
    <row r="72" spans="3:7" ht="13.5" thickBot="1">
      <c r="C72" s="71" t="s">
        <v>139</v>
      </c>
      <c r="D72" s="71"/>
      <c r="E72" s="71"/>
      <c r="F72" s="48">
        <f>SUM(F70:F71)</f>
        <v>0</v>
      </c>
      <c r="G72" s="85"/>
    </row>
    <row r="73" spans="3:7">
      <c r="C73" s="68" t="s">
        <v>140</v>
      </c>
      <c r="D73" s="68"/>
      <c r="E73" s="68"/>
      <c r="F73" s="69"/>
      <c r="G73" s="68"/>
    </row>
    <row r="74" spans="3:7">
      <c r="C74" s="107" t="s">
        <v>141</v>
      </c>
      <c r="D74" s="87"/>
      <c r="E74" s="87">
        <v>0</v>
      </c>
      <c r="F74" s="57">
        <v>0</v>
      </c>
      <c r="G74" s="53" t="s">
        <v>175</v>
      </c>
    </row>
    <row r="75" spans="3:7" ht="13.5" thickBot="1">
      <c r="C75" s="129" t="s">
        <v>143</v>
      </c>
      <c r="D75" s="129"/>
      <c r="E75" s="129"/>
      <c r="F75" s="131">
        <f>SUM(F73:F74)</f>
        <v>0</v>
      </c>
      <c r="G75" s="85"/>
    </row>
    <row r="76" spans="3:7">
      <c r="C76" s="68" t="s">
        <v>144</v>
      </c>
      <c r="D76" s="68"/>
      <c r="E76" s="68"/>
      <c r="F76" s="69">
        <v>4665</v>
      </c>
      <c r="G76" s="68"/>
    </row>
    <row r="77" spans="3:7">
      <c r="C77" s="107" t="s">
        <v>145</v>
      </c>
      <c r="D77" s="64" t="s">
        <v>92</v>
      </c>
      <c r="E77" s="87">
        <v>14</v>
      </c>
      <c r="F77" s="57">
        <v>5120</v>
      </c>
      <c r="G77" s="53" t="s">
        <v>176</v>
      </c>
    </row>
    <row r="78" spans="3:7" ht="13.5" thickBot="1">
      <c r="C78" s="129" t="s">
        <v>147</v>
      </c>
      <c r="D78" s="129"/>
      <c r="E78" s="129"/>
      <c r="F78" s="131">
        <f>SUM(F76:F77)</f>
        <v>9785</v>
      </c>
      <c r="G78" s="85"/>
    </row>
    <row r="79" spans="3:7">
      <c r="F79" s="164">
        <f>F14+F17+F20+F34+F39+F43+F48+F78</f>
        <v>553895.35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7"/>
  <sheetViews>
    <sheetView topLeftCell="C1" workbookViewId="0">
      <selection activeCell="G34" sqref="G34"/>
    </sheetView>
  </sheetViews>
  <sheetFormatPr defaultRowHeight="12.75"/>
  <cols>
    <col min="1" max="2" width="0" hidden="1" customWidth="1"/>
    <col min="3" max="3" width="20.28515625" customWidth="1"/>
    <col min="4" max="4" width="10.42578125" customWidth="1"/>
    <col min="5" max="5" width="6.5703125" customWidth="1"/>
    <col min="6" max="6" width="15.28515625" customWidth="1"/>
    <col min="7" max="7" width="33" customWidth="1"/>
  </cols>
  <sheetData>
    <row r="1" spans="3:8">
      <c r="C1" s="3" t="s">
        <v>80</v>
      </c>
      <c r="D1" s="3"/>
      <c r="E1" s="3"/>
      <c r="F1" s="3"/>
    </row>
    <row r="3" spans="3:8">
      <c r="C3" s="3" t="s">
        <v>81</v>
      </c>
      <c r="D3" s="3"/>
      <c r="E3" s="3"/>
      <c r="F3" s="3"/>
      <c r="G3" s="3"/>
    </row>
    <row r="4" spans="3:8">
      <c r="C4" s="3" t="s">
        <v>82</v>
      </c>
      <c r="D4" s="3"/>
      <c r="E4" s="3"/>
      <c r="F4" s="3"/>
      <c r="H4" s="44"/>
    </row>
    <row r="5" spans="3:8">
      <c r="C5" s="3"/>
      <c r="D5" s="3"/>
      <c r="E5" s="3"/>
      <c r="F5" s="3"/>
      <c r="H5" s="44"/>
    </row>
    <row r="6" spans="3:8">
      <c r="C6" s="3"/>
      <c r="D6" s="45"/>
      <c r="E6" s="3"/>
      <c r="F6" s="4" t="s">
        <v>83</v>
      </c>
      <c r="G6" s="5" t="s">
        <v>84</v>
      </c>
      <c r="H6" s="44"/>
    </row>
    <row r="7" spans="3:8">
      <c r="D7" s="3"/>
      <c r="E7" s="3"/>
      <c r="F7" s="3"/>
    </row>
    <row r="8" spans="3:8">
      <c r="C8" s="46" t="s">
        <v>85</v>
      </c>
      <c r="D8" s="46" t="s">
        <v>86</v>
      </c>
      <c r="E8" s="46" t="s">
        <v>87</v>
      </c>
      <c r="F8" s="46" t="s">
        <v>88</v>
      </c>
      <c r="G8" s="46" t="s">
        <v>89</v>
      </c>
    </row>
    <row r="9" spans="3:8" ht="13.5" thickBot="1">
      <c r="C9" s="47" t="s">
        <v>90</v>
      </c>
      <c r="D9" s="46"/>
      <c r="E9" s="46"/>
      <c r="F9" s="48">
        <v>215018</v>
      </c>
      <c r="G9" s="46"/>
    </row>
    <row r="10" spans="3:8">
      <c r="C10" s="49" t="s">
        <v>91</v>
      </c>
      <c r="D10" s="50"/>
      <c r="E10" s="51"/>
      <c r="F10" s="52"/>
    </row>
    <row r="11" spans="3:8">
      <c r="C11" s="49"/>
      <c r="D11" s="50" t="s">
        <v>92</v>
      </c>
      <c r="E11" s="51">
        <v>13</v>
      </c>
      <c r="F11" s="52">
        <v>113140</v>
      </c>
      <c r="G11" s="53" t="s">
        <v>93</v>
      </c>
    </row>
    <row r="12" spans="3:8">
      <c r="C12" s="49"/>
      <c r="D12" s="50" t="s">
        <v>92</v>
      </c>
      <c r="E12" s="51">
        <v>14</v>
      </c>
      <c r="F12" s="52">
        <v>126771</v>
      </c>
      <c r="G12" s="53" t="s">
        <v>94</v>
      </c>
    </row>
    <row r="13" spans="3:8">
      <c r="C13" s="49"/>
      <c r="D13" s="50"/>
      <c r="E13" s="53"/>
      <c r="F13" s="54"/>
      <c r="G13" s="53"/>
    </row>
    <row r="14" spans="3:8">
      <c r="C14" s="55"/>
      <c r="D14" s="50"/>
      <c r="E14" s="56"/>
      <c r="F14" s="57"/>
      <c r="G14" s="53"/>
    </row>
    <row r="15" spans="3:8">
      <c r="C15" s="55"/>
      <c r="D15" s="58"/>
      <c r="E15" s="56"/>
      <c r="F15" s="57"/>
      <c r="G15" s="53"/>
    </row>
    <row r="16" spans="3:8" ht="13.5" thickBot="1">
      <c r="C16" s="59" t="s">
        <v>95</v>
      </c>
      <c r="D16" s="60"/>
      <c r="E16" s="61"/>
      <c r="F16" s="62">
        <f>F9+F10+F11+F12+F13+F14+F15</f>
        <v>454929</v>
      </c>
      <c r="G16" s="63"/>
    </row>
    <row r="17" spans="3:7">
      <c r="C17" s="64" t="s">
        <v>96</v>
      </c>
      <c r="D17" s="65"/>
      <c r="E17" s="56"/>
      <c r="F17" s="57">
        <v>15097</v>
      </c>
      <c r="G17" s="56"/>
    </row>
    <row r="18" spans="3:7">
      <c r="C18" s="66" t="s">
        <v>97</v>
      </c>
      <c r="D18" s="50" t="s">
        <v>92</v>
      </c>
      <c r="E18" s="51">
        <v>13</v>
      </c>
      <c r="F18" s="54">
        <v>16996</v>
      </c>
      <c r="G18" s="58" t="s">
        <v>98</v>
      </c>
    </row>
    <row r="19" spans="3:7">
      <c r="C19" s="67"/>
      <c r="D19" s="56"/>
      <c r="E19" s="56"/>
      <c r="F19" s="57"/>
      <c r="G19" s="53"/>
    </row>
    <row r="20" spans="3:7" ht="11.45" customHeight="1" thickBot="1">
      <c r="C20" s="59" t="s">
        <v>99</v>
      </c>
      <c r="D20" s="61"/>
      <c r="E20" s="61"/>
      <c r="F20" s="62">
        <f>SUM(F17:F19)</f>
        <v>32093</v>
      </c>
      <c r="G20" s="63"/>
    </row>
    <row r="21" spans="3:7" ht="12.6" customHeight="1">
      <c r="C21" s="64" t="s">
        <v>100</v>
      </c>
      <c r="D21" s="68"/>
      <c r="E21" s="68"/>
      <c r="F21" s="69">
        <v>0</v>
      </c>
      <c r="G21" s="70"/>
    </row>
    <row r="22" spans="3:7" ht="15" customHeight="1">
      <c r="C22" s="66" t="s">
        <v>101</v>
      </c>
      <c r="E22" s="53"/>
      <c r="F22" s="54">
        <v>0</v>
      </c>
      <c r="G22" s="53"/>
    </row>
    <row r="23" spans="3:7" ht="12.6" customHeight="1">
      <c r="C23" s="67"/>
      <c r="D23" s="64"/>
      <c r="E23" s="64"/>
      <c r="F23" s="57"/>
      <c r="G23" s="56"/>
    </row>
    <row r="24" spans="3:7" ht="13.5" thickBot="1">
      <c r="C24" s="71" t="s">
        <v>102</v>
      </c>
      <c r="D24" s="71"/>
      <c r="E24" s="71"/>
      <c r="F24" s="48">
        <f>SUM(F21:F23)</f>
        <v>0</v>
      </c>
      <c r="G24" s="63"/>
    </row>
    <row r="25" spans="3:7">
      <c r="C25" s="64" t="s">
        <v>103</v>
      </c>
      <c r="D25" s="64"/>
      <c r="E25" s="64"/>
      <c r="F25" s="57"/>
      <c r="G25" s="56"/>
    </row>
    <row r="26" spans="3:7">
      <c r="C26" s="67" t="s">
        <v>104</v>
      </c>
      <c r="D26" s="50"/>
      <c r="E26" s="64"/>
      <c r="F26" s="57"/>
      <c r="G26" s="53"/>
    </row>
    <row r="27" spans="3:7">
      <c r="C27" s="67"/>
      <c r="D27" s="50"/>
      <c r="E27" s="64"/>
      <c r="F27" s="57"/>
      <c r="G27" s="53"/>
    </row>
    <row r="28" spans="3:7">
      <c r="C28" s="67"/>
      <c r="D28" s="50"/>
      <c r="E28" s="64"/>
      <c r="F28" s="57"/>
      <c r="G28" s="56"/>
    </row>
    <row r="29" spans="3:7" ht="13.5" thickBot="1">
      <c r="C29" s="59" t="s">
        <v>105</v>
      </c>
      <c r="D29" s="72"/>
      <c r="E29" s="59"/>
      <c r="F29" s="62">
        <f>SUM(F25:F28)</f>
        <v>0</v>
      </c>
      <c r="G29" s="63"/>
    </row>
    <row r="30" spans="3:7">
      <c r="C30" s="73" t="s">
        <v>106</v>
      </c>
      <c r="D30" s="74"/>
      <c r="E30" s="75"/>
      <c r="F30" s="69">
        <v>250</v>
      </c>
      <c r="G30" s="68"/>
    </row>
    <row r="31" spans="3:7">
      <c r="C31" s="73" t="s">
        <v>107</v>
      </c>
      <c r="D31" s="50"/>
      <c r="E31" s="76">
        <v>28</v>
      </c>
      <c r="F31" s="69">
        <v>20</v>
      </c>
      <c r="G31" s="53" t="s">
        <v>108</v>
      </c>
    </row>
    <row r="32" spans="3:7">
      <c r="C32" s="77"/>
      <c r="D32" s="50"/>
      <c r="E32" s="78"/>
      <c r="F32" s="79"/>
      <c r="G32" s="53"/>
    </row>
    <row r="33" spans="3:11">
      <c r="C33" s="80"/>
      <c r="D33" s="50"/>
      <c r="E33" s="80"/>
      <c r="F33" s="81"/>
      <c r="G33" s="53"/>
    </row>
    <row r="34" spans="3:11">
      <c r="C34" s="80"/>
      <c r="D34" s="58"/>
      <c r="E34" s="80"/>
      <c r="F34" s="81"/>
      <c r="G34" s="53"/>
    </row>
    <row r="35" spans="3:11">
      <c r="C35" s="82" t="s">
        <v>109</v>
      </c>
      <c r="D35" s="74"/>
      <c r="E35" s="83"/>
      <c r="F35" s="69">
        <v>0</v>
      </c>
      <c r="G35" s="53"/>
    </row>
    <row r="36" spans="3:11" ht="13.5" thickBot="1">
      <c r="C36" s="61" t="s">
        <v>110</v>
      </c>
      <c r="D36" s="84"/>
      <c r="E36" s="59"/>
      <c r="F36" s="62">
        <f>SUM(F30:F35)</f>
        <v>270</v>
      </c>
      <c r="G36" s="85"/>
    </row>
    <row r="37" spans="3:11">
      <c r="C37" s="68" t="s">
        <v>111</v>
      </c>
      <c r="D37" s="68"/>
      <c r="E37" s="68"/>
      <c r="F37" s="69">
        <v>40571</v>
      </c>
      <c r="G37" s="68"/>
      <c r="K37" t="s">
        <v>112</v>
      </c>
    </row>
    <row r="38" spans="3:11">
      <c r="C38" s="86" t="s">
        <v>113</v>
      </c>
      <c r="D38" s="50" t="s">
        <v>92</v>
      </c>
      <c r="E38" s="87">
        <v>13</v>
      </c>
      <c r="F38" s="54">
        <v>23987</v>
      </c>
      <c r="G38" s="58" t="s">
        <v>98</v>
      </c>
    </row>
    <row r="39" spans="3:11">
      <c r="C39" s="88"/>
      <c r="D39" s="50"/>
      <c r="E39" s="51"/>
      <c r="F39" s="57"/>
      <c r="G39" s="58"/>
    </row>
    <row r="40" spans="3:11">
      <c r="C40" s="88"/>
      <c r="D40" s="50"/>
      <c r="E40" s="64"/>
      <c r="F40" s="57"/>
      <c r="G40" s="58"/>
    </row>
    <row r="41" spans="3:11">
      <c r="C41" s="86"/>
      <c r="D41" s="58"/>
      <c r="E41" s="64"/>
      <c r="F41" s="57"/>
      <c r="G41" s="89"/>
    </row>
    <row r="42" spans="3:11" ht="13.5" thickBot="1">
      <c r="C42" s="59" t="s">
        <v>114</v>
      </c>
      <c r="D42" s="59"/>
      <c r="E42" s="59"/>
      <c r="F42" s="62">
        <f>SUM(F37:F41)</f>
        <v>64558</v>
      </c>
      <c r="G42" s="90"/>
    </row>
    <row r="43" spans="3:11">
      <c r="C43" s="68" t="s">
        <v>115</v>
      </c>
      <c r="D43" s="91"/>
      <c r="E43" s="68"/>
      <c r="F43" s="69">
        <v>33910</v>
      </c>
      <c r="G43" s="68"/>
    </row>
    <row r="44" spans="3:11">
      <c r="C44" s="92" t="s">
        <v>116</v>
      </c>
      <c r="D44" s="50" t="s">
        <v>92</v>
      </c>
      <c r="E44" s="51">
        <v>13</v>
      </c>
      <c r="F44" s="54">
        <v>33186</v>
      </c>
      <c r="G44" s="53" t="s">
        <v>117</v>
      </c>
    </row>
    <row r="45" spans="3:11">
      <c r="C45" s="66"/>
      <c r="D45" s="50" t="s">
        <v>92</v>
      </c>
      <c r="E45" s="87">
        <v>14</v>
      </c>
      <c r="F45" s="54">
        <v>1508</v>
      </c>
      <c r="G45" s="53" t="s">
        <v>118</v>
      </c>
    </row>
    <row r="46" spans="3:11" ht="13.5" thickBot="1">
      <c r="C46" s="67"/>
      <c r="D46" s="50"/>
      <c r="E46" s="64"/>
      <c r="F46" s="57"/>
      <c r="G46" s="93"/>
    </row>
    <row r="47" spans="3:11" ht="13.5" thickBot="1">
      <c r="C47" s="94" t="s">
        <v>119</v>
      </c>
      <c r="D47" s="95"/>
      <c r="E47" s="95"/>
      <c r="F47" s="96">
        <f>SUM(F43:F46)</f>
        <v>68604</v>
      </c>
      <c r="G47" s="97"/>
    </row>
    <row r="48" spans="3:11">
      <c r="C48" s="74" t="s">
        <v>120</v>
      </c>
      <c r="D48" s="74"/>
      <c r="E48" s="74"/>
      <c r="F48" s="98"/>
      <c r="G48" s="99"/>
    </row>
    <row r="49" spans="3:7">
      <c r="C49" s="80" t="s">
        <v>121</v>
      </c>
      <c r="D49" s="50"/>
      <c r="E49" s="51"/>
      <c r="F49" s="81">
        <v>0</v>
      </c>
      <c r="G49" s="100" t="s">
        <v>122</v>
      </c>
    </row>
    <row r="50" spans="3:7">
      <c r="C50" s="80"/>
      <c r="D50" s="50"/>
      <c r="E50" s="80"/>
      <c r="F50" s="81">
        <v>0</v>
      </c>
      <c r="G50" s="100" t="s">
        <v>122</v>
      </c>
    </row>
    <row r="51" spans="3:7" ht="13.5" thickBot="1">
      <c r="C51" s="101"/>
      <c r="D51" s="50"/>
      <c r="E51" s="101"/>
      <c r="F51" s="102"/>
      <c r="G51" s="93"/>
    </row>
    <row r="52" spans="3:7" ht="13.5" thickBot="1">
      <c r="C52" s="103" t="s">
        <v>123</v>
      </c>
      <c r="D52" s="104"/>
      <c r="E52" s="104"/>
      <c r="F52" s="105">
        <f>F48+F49+F50+F51</f>
        <v>0</v>
      </c>
      <c r="G52" s="106"/>
    </row>
    <row r="53" spans="3:7">
      <c r="C53" s="74" t="s">
        <v>124</v>
      </c>
      <c r="D53" s="74"/>
      <c r="E53" s="74"/>
      <c r="F53" s="98">
        <v>0</v>
      </c>
      <c r="G53" s="74"/>
    </row>
    <row r="54" spans="3:7">
      <c r="C54" s="107" t="s">
        <v>125</v>
      </c>
      <c r="D54" s="108"/>
      <c r="E54" s="68">
        <v>0</v>
      </c>
      <c r="F54" s="69">
        <v>0</v>
      </c>
      <c r="G54" s="109" t="s">
        <v>126</v>
      </c>
    </row>
    <row r="55" spans="3:7">
      <c r="C55" s="66"/>
      <c r="D55" s="87"/>
      <c r="E55" s="87"/>
      <c r="F55" s="54"/>
      <c r="G55" s="53"/>
    </row>
    <row r="56" spans="3:7" ht="13.5" thickBot="1">
      <c r="C56" s="59" t="s">
        <v>127</v>
      </c>
      <c r="D56" s="59"/>
      <c r="E56" s="59"/>
      <c r="F56" s="62">
        <f>SUM(F53:F55)</f>
        <v>0</v>
      </c>
      <c r="G56" s="85"/>
    </row>
    <row r="57" spans="3:7">
      <c r="C57" s="68" t="s">
        <v>128</v>
      </c>
      <c r="D57" s="68"/>
      <c r="E57" s="68"/>
      <c r="F57" s="69"/>
      <c r="G57" s="70"/>
    </row>
    <row r="58" spans="3:7">
      <c r="C58" s="66" t="s">
        <v>129</v>
      </c>
      <c r="D58" s="58"/>
      <c r="E58" s="87">
        <v>0</v>
      </c>
      <c r="F58" s="69">
        <v>0</v>
      </c>
      <c r="G58" s="53" t="s">
        <v>130</v>
      </c>
    </row>
    <row r="59" spans="3:7">
      <c r="C59" s="66"/>
      <c r="D59" s="87"/>
      <c r="E59" s="87"/>
      <c r="F59" s="69"/>
      <c r="G59" s="53"/>
    </row>
    <row r="60" spans="3:7" ht="13.5" thickBot="1">
      <c r="C60" s="59" t="s">
        <v>131</v>
      </c>
      <c r="D60" s="59"/>
      <c r="E60" s="59"/>
      <c r="F60" s="62">
        <f>SUM(F57:F59)</f>
        <v>0</v>
      </c>
      <c r="G60" s="85"/>
    </row>
    <row r="61" spans="3:7">
      <c r="C61" s="110" t="s">
        <v>132</v>
      </c>
      <c r="D61" s="110"/>
      <c r="E61" s="110"/>
      <c r="F61" s="111"/>
      <c r="G61" s="112"/>
    </row>
    <row r="62" spans="3:7">
      <c r="C62" s="107" t="s">
        <v>133</v>
      </c>
      <c r="D62" s="58"/>
      <c r="E62" s="87">
        <v>0</v>
      </c>
      <c r="F62" s="69">
        <v>0</v>
      </c>
      <c r="G62" s="53" t="s">
        <v>134</v>
      </c>
    </row>
    <row r="63" spans="3:7">
      <c r="C63" s="107"/>
      <c r="D63" s="87"/>
      <c r="E63" s="87"/>
      <c r="F63" s="69"/>
      <c r="G63" s="53"/>
    </row>
    <row r="64" spans="3:7" ht="13.5" thickBot="1">
      <c r="C64" s="59" t="s">
        <v>135</v>
      </c>
      <c r="D64" s="59"/>
      <c r="E64" s="59"/>
      <c r="F64" s="62">
        <f>SUM(F61:F63)</f>
        <v>0</v>
      </c>
      <c r="G64" s="85"/>
    </row>
    <row r="65" spans="3:7">
      <c r="C65" s="68" t="s">
        <v>136</v>
      </c>
      <c r="D65" s="87"/>
      <c r="E65" s="68"/>
      <c r="F65" s="69"/>
      <c r="G65" s="70"/>
    </row>
    <row r="66" spans="3:7">
      <c r="C66" s="66" t="s">
        <v>137</v>
      </c>
      <c r="D66" s="58"/>
      <c r="E66" s="87">
        <v>0</v>
      </c>
      <c r="F66" s="54">
        <v>0</v>
      </c>
      <c r="G66" s="53" t="s">
        <v>138</v>
      </c>
    </row>
    <row r="67" spans="3:7">
      <c r="C67" s="66"/>
      <c r="D67" s="113"/>
      <c r="E67" s="87"/>
      <c r="F67" s="54"/>
      <c r="G67" s="53"/>
    </row>
    <row r="68" spans="3:7" ht="13.5" thickBot="1">
      <c r="C68" s="114" t="s">
        <v>139</v>
      </c>
      <c r="D68" s="114"/>
      <c r="E68" s="114"/>
      <c r="F68" s="115">
        <f>SUM(F65:F67)</f>
        <v>0</v>
      </c>
      <c r="G68" s="116"/>
    </row>
    <row r="69" spans="3:7">
      <c r="C69" s="117" t="s">
        <v>140</v>
      </c>
      <c r="D69" s="118"/>
      <c r="E69" s="118"/>
      <c r="F69" s="119"/>
      <c r="G69" s="120"/>
    </row>
    <row r="70" spans="3:7">
      <c r="C70" s="121" t="s">
        <v>141</v>
      </c>
      <c r="D70" s="58"/>
      <c r="E70" s="80">
        <v>0</v>
      </c>
      <c r="F70" s="81">
        <v>0</v>
      </c>
      <c r="G70" s="122" t="s">
        <v>142</v>
      </c>
    </row>
    <row r="71" spans="3:7">
      <c r="C71" s="121"/>
      <c r="D71" s="58"/>
      <c r="E71" s="80">
        <v>0</v>
      </c>
      <c r="F71" s="81">
        <v>0</v>
      </c>
      <c r="G71" s="122"/>
    </row>
    <row r="72" spans="3:7" ht="13.5" thickBot="1">
      <c r="C72" s="123" t="s">
        <v>143</v>
      </c>
      <c r="D72" s="124"/>
      <c r="E72" s="124"/>
      <c r="F72" s="125">
        <f>SUM(F69:F71)</f>
        <v>0</v>
      </c>
      <c r="G72" s="126"/>
    </row>
    <row r="73" spans="3:7">
      <c r="C73" s="117" t="s">
        <v>144</v>
      </c>
      <c r="D73" s="118"/>
      <c r="E73" s="118"/>
      <c r="F73" s="119">
        <v>6357</v>
      </c>
      <c r="G73" s="120"/>
    </row>
    <row r="74" spans="3:7">
      <c r="C74" s="121" t="s">
        <v>145</v>
      </c>
      <c r="D74" s="50" t="s">
        <v>92</v>
      </c>
      <c r="E74" s="51">
        <v>14</v>
      </c>
      <c r="F74" s="81">
        <v>6298</v>
      </c>
      <c r="G74" s="127" t="s">
        <v>146</v>
      </c>
    </row>
    <row r="75" spans="3:7">
      <c r="C75" s="121"/>
      <c r="D75" s="58"/>
      <c r="E75" s="80"/>
      <c r="F75" s="81"/>
      <c r="G75" s="122"/>
    </row>
    <row r="76" spans="3:7" ht="13.5" thickBot="1">
      <c r="C76" s="123" t="s">
        <v>147</v>
      </c>
      <c r="D76" s="124"/>
      <c r="E76" s="124"/>
      <c r="F76" s="125">
        <f>SUM(F73:F75)</f>
        <v>12655</v>
      </c>
      <c r="G76" s="126"/>
    </row>
    <row r="77" spans="3:7" ht="12.6" customHeight="1">
      <c r="F77" s="128">
        <f>F16+F20+F42+F47+F74</f>
        <v>626482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2.75"/>
  <cols>
    <col min="1" max="1" width="6.85546875" customWidth="1"/>
    <col min="2" max="2" width="12.140625" customWidth="1"/>
    <col min="3" max="3" width="15.5703125" customWidth="1"/>
    <col min="4" max="4" width="26.5703125" customWidth="1"/>
    <col min="5" max="5" width="23.7109375" customWidth="1"/>
    <col min="6" max="6" width="12.5703125" customWidth="1"/>
  </cols>
  <sheetData>
    <row r="1" spans="1:6">
      <c r="A1" s="3" t="s">
        <v>49</v>
      </c>
      <c r="B1" s="3"/>
    </row>
    <row r="3" spans="1:6">
      <c r="B3" s="3" t="s">
        <v>50</v>
      </c>
    </row>
    <row r="4" spans="1:6">
      <c r="B4" s="3"/>
    </row>
    <row r="5" spans="1:6">
      <c r="B5" s="3" t="s">
        <v>51</v>
      </c>
      <c r="C5" s="4" t="s">
        <v>52</v>
      </c>
      <c r="D5" s="5"/>
    </row>
    <row r="6" spans="1:6" ht="13.5" thickBot="1"/>
    <row r="7" spans="1:6" ht="68.25" customHeight="1">
      <c r="A7" s="7" t="s">
        <v>53</v>
      </c>
      <c r="B7" s="7" t="s">
        <v>4</v>
      </c>
      <c r="C7" s="25" t="s">
        <v>5</v>
      </c>
      <c r="D7" s="7" t="s">
        <v>6</v>
      </c>
      <c r="E7" s="8" t="s">
        <v>7</v>
      </c>
      <c r="F7" s="7" t="s">
        <v>8</v>
      </c>
    </row>
    <row r="8" spans="1:6">
      <c r="A8" s="26">
        <v>1</v>
      </c>
      <c r="B8" s="26" t="s">
        <v>25</v>
      </c>
      <c r="C8" s="27">
        <v>119</v>
      </c>
      <c r="D8" s="28" t="s">
        <v>54</v>
      </c>
      <c r="E8" s="28" t="s">
        <v>55</v>
      </c>
      <c r="F8" s="29">
        <v>3381.98</v>
      </c>
    </row>
    <row r="9" spans="1:6">
      <c r="A9" s="26">
        <f>A8+1</f>
        <v>2</v>
      </c>
      <c r="B9" s="26" t="s">
        <v>25</v>
      </c>
      <c r="C9" s="30">
        <v>121</v>
      </c>
      <c r="D9" s="28" t="s">
        <v>56</v>
      </c>
      <c r="E9" s="28" t="s">
        <v>57</v>
      </c>
      <c r="F9" s="29">
        <v>23.58</v>
      </c>
    </row>
    <row r="10" spans="1:6" ht="25.5">
      <c r="A10" s="26">
        <v>3</v>
      </c>
      <c r="B10" s="26" t="s">
        <v>58</v>
      </c>
      <c r="C10" s="30">
        <v>129</v>
      </c>
      <c r="D10" s="28" t="s">
        <v>10</v>
      </c>
      <c r="E10" s="27" t="s">
        <v>59</v>
      </c>
      <c r="F10" s="29">
        <v>450.04</v>
      </c>
    </row>
    <row r="11" spans="1:6" ht="38.25">
      <c r="A11" s="26">
        <v>4</v>
      </c>
      <c r="B11" s="31" t="s">
        <v>60</v>
      </c>
      <c r="C11" s="27" t="s">
        <v>61</v>
      </c>
      <c r="D11" s="28" t="s">
        <v>62</v>
      </c>
      <c r="E11" s="28" t="s">
        <v>63</v>
      </c>
      <c r="F11" s="29">
        <v>4995.21</v>
      </c>
    </row>
    <row r="12" spans="1:6" ht="25.5">
      <c r="A12" s="26">
        <v>5</v>
      </c>
      <c r="B12" s="31" t="s">
        <v>30</v>
      </c>
      <c r="C12" s="27">
        <v>150</v>
      </c>
      <c r="D12" s="28" t="s">
        <v>64</v>
      </c>
      <c r="E12" s="27" t="s">
        <v>65</v>
      </c>
      <c r="F12" s="29">
        <v>1272.1099999999999</v>
      </c>
    </row>
    <row r="13" spans="1:6">
      <c r="A13" s="26"/>
      <c r="B13" s="31" t="s">
        <v>30</v>
      </c>
      <c r="C13" s="27">
        <v>140</v>
      </c>
      <c r="D13" s="28" t="s">
        <v>66</v>
      </c>
      <c r="E13" s="27" t="s">
        <v>67</v>
      </c>
      <c r="F13" s="29">
        <v>1156.1500000000001</v>
      </c>
    </row>
    <row r="14" spans="1:6">
      <c r="A14" s="26"/>
      <c r="B14" s="31" t="s">
        <v>30</v>
      </c>
      <c r="C14" s="27">
        <v>143</v>
      </c>
      <c r="D14" s="28" t="s">
        <v>68</v>
      </c>
      <c r="E14" s="27" t="s">
        <v>69</v>
      </c>
      <c r="F14" s="29">
        <v>233.24</v>
      </c>
    </row>
    <row r="15" spans="1:6">
      <c r="A15" s="26">
        <v>6</v>
      </c>
      <c r="B15" s="31" t="s">
        <v>30</v>
      </c>
      <c r="C15" s="27">
        <v>141</v>
      </c>
      <c r="D15" s="28" t="s">
        <v>70</v>
      </c>
      <c r="E15" s="28" t="s">
        <v>71</v>
      </c>
      <c r="F15" s="29">
        <v>649.74</v>
      </c>
    </row>
    <row r="16" spans="1:6">
      <c r="A16" s="26">
        <v>7</v>
      </c>
      <c r="B16" s="26" t="s">
        <v>30</v>
      </c>
      <c r="C16" s="27">
        <v>149</v>
      </c>
      <c r="D16" s="28" t="s">
        <v>72</v>
      </c>
      <c r="E16" s="28" t="s">
        <v>73</v>
      </c>
      <c r="F16" s="29">
        <v>2500</v>
      </c>
    </row>
    <row r="17" spans="1:6">
      <c r="A17" s="26">
        <v>8</v>
      </c>
      <c r="B17" s="32" t="s">
        <v>30</v>
      </c>
      <c r="C17" s="33">
        <v>152</v>
      </c>
      <c r="D17" s="28" t="s">
        <v>74</v>
      </c>
      <c r="E17" s="28" t="s">
        <v>75</v>
      </c>
      <c r="F17" s="34">
        <v>535.5</v>
      </c>
    </row>
    <row r="18" spans="1:6">
      <c r="A18" s="26">
        <v>9</v>
      </c>
      <c r="B18" s="32" t="s">
        <v>30</v>
      </c>
      <c r="C18" s="33">
        <v>14</v>
      </c>
      <c r="D18" s="28" t="s">
        <v>76</v>
      </c>
      <c r="E18" s="28" t="s">
        <v>15</v>
      </c>
      <c r="F18" s="34">
        <v>397</v>
      </c>
    </row>
    <row r="19" spans="1:6">
      <c r="A19" s="26">
        <v>10</v>
      </c>
      <c r="B19" s="32" t="s">
        <v>30</v>
      </c>
      <c r="C19" s="33">
        <v>151</v>
      </c>
      <c r="D19" s="28" t="s">
        <v>77</v>
      </c>
      <c r="E19" s="28" t="s">
        <v>75</v>
      </c>
      <c r="F19" s="34">
        <v>142.80000000000001</v>
      </c>
    </row>
    <row r="20" spans="1:6">
      <c r="A20" s="26">
        <v>11</v>
      </c>
      <c r="B20" s="35" t="s">
        <v>36</v>
      </c>
      <c r="C20" s="33">
        <v>155</v>
      </c>
      <c r="D20" s="28" t="s">
        <v>62</v>
      </c>
      <c r="E20" s="28" t="s">
        <v>78</v>
      </c>
      <c r="F20" s="36">
        <v>1028.5999999999999</v>
      </c>
    </row>
    <row r="21" spans="1:6">
      <c r="A21" s="26">
        <v>12</v>
      </c>
      <c r="B21" s="35" t="s">
        <v>36</v>
      </c>
      <c r="C21" s="33">
        <v>150</v>
      </c>
      <c r="D21" s="28" t="s">
        <v>39</v>
      </c>
      <c r="E21" s="28" t="s">
        <v>79</v>
      </c>
      <c r="F21" s="37">
        <v>81.36</v>
      </c>
    </row>
    <row r="22" spans="1:6" ht="13.5" thickBot="1">
      <c r="A22" s="38"/>
      <c r="B22" s="39"/>
      <c r="C22" s="40"/>
      <c r="D22" s="41"/>
      <c r="E22" s="42"/>
      <c r="F22" s="43">
        <f>SUM(F8:F21)</f>
        <v>16847.309999999998</v>
      </c>
    </row>
  </sheetData>
  <sheetProtection selectLockedCells="1" selectUnlockedCells="1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3"/>
  <sheetViews>
    <sheetView topLeftCell="C1" workbookViewId="0">
      <selection activeCell="H24" sqref="H24"/>
    </sheetView>
  </sheetViews>
  <sheetFormatPr defaultRowHeight="12.75"/>
  <cols>
    <col min="1" max="2" width="0" hidden="1" customWidth="1"/>
    <col min="3" max="3" width="9.140625" customWidth="1"/>
    <col min="4" max="4" width="17.42578125" customWidth="1"/>
    <col min="5" max="5" width="12.140625" customWidth="1"/>
    <col min="6" max="6" width="17.28515625" customWidth="1"/>
    <col min="7" max="7" width="30.42578125" customWidth="1"/>
    <col min="8" max="8" width="11.140625" customWidth="1"/>
  </cols>
  <sheetData>
    <row r="1" spans="3:8">
      <c r="C1" s="1" t="s">
        <v>0</v>
      </c>
      <c r="D1" s="1"/>
      <c r="E1" s="2"/>
      <c r="F1" s="2"/>
    </row>
    <row r="2" spans="3:8">
      <c r="D2" s="2"/>
      <c r="E2" s="2"/>
      <c r="F2" s="2"/>
      <c r="G2" s="2"/>
    </row>
    <row r="3" spans="3:8">
      <c r="D3" s="1" t="s">
        <v>1</v>
      </c>
      <c r="E3" s="2"/>
      <c r="F3" s="2"/>
      <c r="G3" s="2"/>
    </row>
    <row r="4" spans="3:8">
      <c r="D4" s="3"/>
    </row>
    <row r="5" spans="3:8">
      <c r="D5" s="3"/>
      <c r="E5" s="4" t="s">
        <v>2</v>
      </c>
      <c r="F5" s="5"/>
    </row>
    <row r="6" spans="3:8" ht="13.5" thickBot="1"/>
    <row r="7" spans="3:8" ht="76.5">
      <c r="C7" s="6" t="s">
        <v>3</v>
      </c>
      <c r="D7" s="7" t="s">
        <v>4</v>
      </c>
      <c r="E7" s="6" t="s">
        <v>5</v>
      </c>
      <c r="F7" s="7" t="s">
        <v>6</v>
      </c>
      <c r="G7" s="8" t="s">
        <v>7</v>
      </c>
      <c r="H7" s="7" t="s">
        <v>8</v>
      </c>
    </row>
    <row r="8" spans="3:8">
      <c r="C8" s="9">
        <v>1</v>
      </c>
      <c r="D8" s="10" t="s">
        <v>9</v>
      </c>
      <c r="E8" s="11">
        <v>104</v>
      </c>
      <c r="F8" s="12" t="s">
        <v>10</v>
      </c>
      <c r="G8" s="10" t="s">
        <v>11</v>
      </c>
      <c r="H8" s="13">
        <v>180.02</v>
      </c>
    </row>
    <row r="9" spans="3:8" ht="26.25" customHeight="1">
      <c r="C9" s="9">
        <v>2</v>
      </c>
      <c r="D9" s="10" t="s">
        <v>9</v>
      </c>
      <c r="E9" s="14">
        <v>105120</v>
      </c>
      <c r="F9" s="12" t="s">
        <v>12</v>
      </c>
      <c r="G9" s="15" t="s">
        <v>13</v>
      </c>
      <c r="H9" s="13">
        <v>99.96</v>
      </c>
    </row>
    <row r="10" spans="3:8" ht="20.25" customHeight="1">
      <c r="C10" s="9">
        <v>3</v>
      </c>
      <c r="D10" s="10" t="s">
        <v>9</v>
      </c>
      <c r="E10" s="14">
        <v>10</v>
      </c>
      <c r="F10" s="11" t="s">
        <v>14</v>
      </c>
      <c r="G10" s="10" t="s">
        <v>15</v>
      </c>
      <c r="H10" s="16">
        <v>64</v>
      </c>
    </row>
    <row r="11" spans="3:8">
      <c r="C11" s="9">
        <v>4</v>
      </c>
      <c r="D11" s="10" t="s">
        <v>16</v>
      </c>
      <c r="E11" s="14">
        <v>107</v>
      </c>
      <c r="F11" s="11" t="s">
        <v>17</v>
      </c>
      <c r="G11" s="10" t="s">
        <v>18</v>
      </c>
      <c r="H11" s="16">
        <v>116.62</v>
      </c>
    </row>
    <row r="12" spans="3:8">
      <c r="C12" s="9">
        <v>5</v>
      </c>
      <c r="D12" s="10" t="s">
        <v>16</v>
      </c>
      <c r="E12" s="14">
        <v>111</v>
      </c>
      <c r="F12" s="11" t="s">
        <v>19</v>
      </c>
      <c r="G12" s="10" t="s">
        <v>20</v>
      </c>
      <c r="H12" s="16">
        <v>430.86</v>
      </c>
    </row>
    <row r="13" spans="3:8">
      <c r="C13" s="9">
        <v>6</v>
      </c>
      <c r="D13" s="10" t="s">
        <v>16</v>
      </c>
      <c r="E13" s="14">
        <v>110</v>
      </c>
      <c r="F13" s="11" t="s">
        <v>21</v>
      </c>
      <c r="G13" s="10" t="s">
        <v>22</v>
      </c>
      <c r="H13" s="16">
        <v>642.6</v>
      </c>
    </row>
    <row r="14" spans="3:8">
      <c r="C14" s="9">
        <v>7</v>
      </c>
      <c r="D14" s="10" t="s">
        <v>16</v>
      </c>
      <c r="E14" s="17">
        <v>109</v>
      </c>
      <c r="F14" s="18" t="s">
        <v>23</v>
      </c>
      <c r="G14" s="10" t="s">
        <v>24</v>
      </c>
      <c r="H14" s="19">
        <v>173.14</v>
      </c>
    </row>
    <row r="15" spans="3:8">
      <c r="C15" s="9">
        <v>8</v>
      </c>
      <c r="D15" s="10" t="s">
        <v>25</v>
      </c>
      <c r="E15" s="17">
        <v>117</v>
      </c>
      <c r="F15" s="18" t="s">
        <v>26</v>
      </c>
      <c r="G15" s="10" t="s">
        <v>27</v>
      </c>
      <c r="H15" s="19">
        <v>26654.95</v>
      </c>
    </row>
    <row r="16" spans="3:8">
      <c r="C16" s="9">
        <v>9</v>
      </c>
      <c r="D16" s="10" t="s">
        <v>25</v>
      </c>
      <c r="E16" s="17">
        <v>108</v>
      </c>
      <c r="F16" s="18" t="s">
        <v>28</v>
      </c>
      <c r="G16" s="10" t="s">
        <v>11</v>
      </c>
      <c r="H16" s="19">
        <v>6264.16</v>
      </c>
    </row>
    <row r="17" spans="3:8" ht="11.45" customHeight="1">
      <c r="C17" s="9">
        <v>10</v>
      </c>
      <c r="D17" s="10" t="s">
        <v>29</v>
      </c>
      <c r="E17" s="17">
        <v>12</v>
      </c>
      <c r="F17" s="18" t="s">
        <v>14</v>
      </c>
      <c r="G17" s="10" t="s">
        <v>15</v>
      </c>
      <c r="H17" s="19">
        <v>61</v>
      </c>
    </row>
    <row r="18" spans="3:8" ht="12.6" customHeight="1">
      <c r="C18" s="9">
        <v>11</v>
      </c>
      <c r="D18" s="10" t="s">
        <v>30</v>
      </c>
      <c r="E18" s="17">
        <v>139</v>
      </c>
      <c r="F18" s="18" t="s">
        <v>21</v>
      </c>
      <c r="G18" s="10" t="s">
        <v>22</v>
      </c>
      <c r="H18" s="19">
        <v>64.260000000000005</v>
      </c>
    </row>
    <row r="19" spans="3:8" ht="15" customHeight="1">
      <c r="C19" s="9">
        <v>12</v>
      </c>
      <c r="D19" s="10" t="s">
        <v>30</v>
      </c>
      <c r="E19" s="17">
        <v>138</v>
      </c>
      <c r="F19" s="18" t="s">
        <v>31</v>
      </c>
      <c r="G19" s="10" t="s">
        <v>32</v>
      </c>
      <c r="H19" s="19">
        <v>332.36</v>
      </c>
    </row>
    <row r="20" spans="3:8" ht="15" customHeight="1">
      <c r="C20" s="9">
        <v>13</v>
      </c>
      <c r="D20" s="10" t="s">
        <v>30</v>
      </c>
      <c r="E20" s="17">
        <v>147</v>
      </c>
      <c r="F20" s="18" t="s">
        <v>33</v>
      </c>
      <c r="G20" s="10" t="s">
        <v>34</v>
      </c>
      <c r="H20" s="19">
        <v>1429.68</v>
      </c>
    </row>
    <row r="21" spans="3:8" ht="15" customHeight="1">
      <c r="C21" s="9">
        <v>14</v>
      </c>
      <c r="D21" s="10" t="s">
        <v>30</v>
      </c>
      <c r="E21" s="17">
        <v>148</v>
      </c>
      <c r="F21" s="18" t="s">
        <v>35</v>
      </c>
      <c r="G21" s="10" t="s">
        <v>24</v>
      </c>
      <c r="H21" s="19">
        <v>307.26</v>
      </c>
    </row>
    <row r="22" spans="3:8" ht="15" customHeight="1">
      <c r="C22" s="9">
        <v>15</v>
      </c>
      <c r="D22" s="10" t="s">
        <v>30</v>
      </c>
      <c r="E22" s="17">
        <v>14</v>
      </c>
      <c r="F22" s="18" t="s">
        <v>14</v>
      </c>
      <c r="G22" s="10" t="s">
        <v>15</v>
      </c>
      <c r="H22" s="19">
        <v>61</v>
      </c>
    </row>
    <row r="23" spans="3:8" ht="12.6" customHeight="1">
      <c r="C23" s="9">
        <v>16</v>
      </c>
      <c r="D23" s="10" t="s">
        <v>36</v>
      </c>
      <c r="E23" s="17">
        <v>153</v>
      </c>
      <c r="F23" s="18" t="s">
        <v>37</v>
      </c>
      <c r="G23" s="10" t="s">
        <v>38</v>
      </c>
      <c r="H23" s="19">
        <v>1130.5</v>
      </c>
    </row>
    <row r="24" spans="3:8" ht="12.6" customHeight="1">
      <c r="C24" s="9">
        <v>17</v>
      </c>
      <c r="D24" s="10" t="s">
        <v>36</v>
      </c>
      <c r="E24" s="17">
        <v>157</v>
      </c>
      <c r="F24" s="18" t="s">
        <v>39</v>
      </c>
      <c r="G24" s="10" t="s">
        <v>40</v>
      </c>
      <c r="H24" s="19">
        <v>507.09</v>
      </c>
    </row>
    <row r="25" spans="3:8">
      <c r="C25" s="9">
        <v>18</v>
      </c>
      <c r="D25" s="10" t="s">
        <v>41</v>
      </c>
      <c r="E25" s="17">
        <v>161</v>
      </c>
      <c r="F25" s="18" t="s">
        <v>42</v>
      </c>
      <c r="G25" s="10" t="s">
        <v>43</v>
      </c>
      <c r="H25" s="19">
        <v>113.05</v>
      </c>
    </row>
    <row r="26" spans="3:8">
      <c r="C26" s="9">
        <v>19</v>
      </c>
      <c r="D26" s="10" t="s">
        <v>41</v>
      </c>
      <c r="E26" s="17">
        <v>160</v>
      </c>
      <c r="F26" s="18" t="s">
        <v>44</v>
      </c>
      <c r="G26" s="10" t="s">
        <v>45</v>
      </c>
      <c r="H26" s="19">
        <v>41.8</v>
      </c>
    </row>
    <row r="27" spans="3:8">
      <c r="C27" s="9">
        <v>20</v>
      </c>
      <c r="D27" s="10" t="s">
        <v>41</v>
      </c>
      <c r="E27" s="17">
        <v>15</v>
      </c>
      <c r="F27" s="18" t="s">
        <v>14</v>
      </c>
      <c r="G27" s="10" t="s">
        <v>15</v>
      </c>
      <c r="H27" s="19">
        <v>198</v>
      </c>
    </row>
    <row r="28" spans="3:8" ht="25.5">
      <c r="C28" s="9">
        <v>21</v>
      </c>
      <c r="D28" s="10" t="s">
        <v>41</v>
      </c>
      <c r="E28" s="17">
        <v>162</v>
      </c>
      <c r="F28" s="18" t="s">
        <v>46</v>
      </c>
      <c r="G28" s="10" t="s">
        <v>47</v>
      </c>
      <c r="H28" s="19">
        <v>133.28</v>
      </c>
    </row>
    <row r="29" spans="3:8">
      <c r="C29" s="17"/>
      <c r="D29" s="20" t="s">
        <v>48</v>
      </c>
      <c r="E29" s="21"/>
      <c r="F29" s="17"/>
      <c r="G29" s="22"/>
      <c r="H29" s="23">
        <f>SUM(H8:H28)</f>
        <v>39005.590000000004</v>
      </c>
    </row>
    <row r="30" spans="3:8">
      <c r="C30" s="24"/>
      <c r="D30" s="24"/>
      <c r="E30" s="24"/>
      <c r="F30" s="24"/>
      <c r="G30" s="24"/>
      <c r="H30" s="24"/>
    </row>
    <row r="33" ht="12.6" customHeight="1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6" sqref="E16"/>
    </sheetView>
  </sheetViews>
  <sheetFormatPr defaultRowHeight="12.75"/>
  <cols>
    <col min="2" max="2" width="11.28515625" bestFit="1" customWidth="1"/>
    <col min="3" max="3" width="14.7109375" customWidth="1"/>
    <col min="5" max="5" width="34.42578125" customWidth="1"/>
    <col min="6" max="6" width="10.42578125" bestFit="1" customWidth="1"/>
  </cols>
  <sheetData>
    <row r="1" spans="1:6">
      <c r="A1" s="165" t="s">
        <v>0</v>
      </c>
      <c r="B1" s="166"/>
      <c r="C1" s="167"/>
      <c r="D1" s="167"/>
      <c r="E1" s="166"/>
      <c r="F1" s="166"/>
    </row>
    <row r="2" spans="1:6" ht="14.25">
      <c r="A2" s="168"/>
      <c r="B2" s="166"/>
      <c r="C2" s="166"/>
      <c r="D2" s="166"/>
      <c r="E2" s="166"/>
      <c r="F2" s="166"/>
    </row>
    <row r="3" spans="1:6">
      <c r="A3" s="165" t="s">
        <v>177</v>
      </c>
      <c r="B3" s="167"/>
      <c r="C3" s="166"/>
      <c r="D3" s="167"/>
      <c r="E3" s="166"/>
      <c r="F3" s="166"/>
    </row>
    <row r="4" spans="1:6">
      <c r="A4" s="165" t="s">
        <v>178</v>
      </c>
      <c r="B4" s="167"/>
      <c r="C4" s="166"/>
      <c r="D4" s="167"/>
      <c r="E4" s="166"/>
      <c r="F4" s="167"/>
    </row>
    <row r="5" spans="1:6">
      <c r="A5" s="165"/>
      <c r="B5" s="167"/>
      <c r="C5" s="166"/>
      <c r="D5" s="167"/>
      <c r="E5" s="166"/>
      <c r="F5" s="167"/>
    </row>
    <row r="6" spans="1:6">
      <c r="A6" s="165"/>
      <c r="B6" s="167"/>
      <c r="C6" s="4" t="s">
        <v>83</v>
      </c>
      <c r="D6" s="5" t="s">
        <v>52</v>
      </c>
      <c r="E6" s="166"/>
      <c r="F6" s="167"/>
    </row>
    <row r="7" spans="1:6">
      <c r="A7" s="166"/>
      <c r="B7" s="166"/>
      <c r="C7" s="166"/>
      <c r="D7" s="166"/>
      <c r="E7" s="166"/>
      <c r="F7" s="166"/>
    </row>
    <row r="8" spans="1:6" ht="102">
      <c r="A8" s="169" t="s">
        <v>53</v>
      </c>
      <c r="B8" s="169" t="s">
        <v>4</v>
      </c>
      <c r="C8" s="170" t="s">
        <v>5</v>
      </c>
      <c r="D8" s="169" t="s">
        <v>179</v>
      </c>
      <c r="E8" s="169" t="s">
        <v>180</v>
      </c>
      <c r="F8" s="171" t="s">
        <v>181</v>
      </c>
    </row>
    <row r="9" spans="1:6" ht="42.75">
      <c r="A9" s="172">
        <v>1</v>
      </c>
      <c r="B9" s="173" t="s">
        <v>182</v>
      </c>
      <c r="C9" s="174">
        <v>156</v>
      </c>
      <c r="D9" s="179" t="s">
        <v>183</v>
      </c>
      <c r="E9" s="180" t="s">
        <v>184</v>
      </c>
      <c r="F9" s="175">
        <v>2500</v>
      </c>
    </row>
    <row r="10" spans="1:6" ht="15">
      <c r="A10" s="176" t="s">
        <v>48</v>
      </c>
      <c r="B10" s="177"/>
      <c r="C10" s="177"/>
      <c r="D10" s="177"/>
      <c r="E10" s="177"/>
      <c r="F10" s="178">
        <f>SUM(F9:F9)</f>
        <v>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SAL 61</vt:lpstr>
      <vt:lpstr>SAL 51</vt:lpstr>
      <vt:lpstr>MAT 61</vt:lpstr>
      <vt:lpstr>MAT 51</vt:lpstr>
      <vt:lpstr>59.17</vt:lpstr>
      <vt:lpstr>'MAT 51'!Print_Area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2020-04-07T08:57:27Z</dcterms:created>
  <dcterms:modified xsi:type="dcterms:W3CDTF">2020-04-07T09:01:14Z</dcterms:modified>
</cp:coreProperties>
</file>